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270" tabRatio="961" activeTab="13"/>
  </bookViews>
  <sheets>
    <sheet name="01.01.2018" sheetId="1" r:id="rId1"/>
    <sheet name="01.02.2018" sheetId="2" r:id="rId2"/>
    <sheet name="01.03.2018" sheetId="3" r:id="rId3"/>
    <sheet name="01.04.2018" sheetId="4" r:id="rId4"/>
    <sheet name="01.05.2018" sheetId="5" r:id="rId5"/>
    <sheet name="01.06.2018" sheetId="6" r:id="rId6"/>
    <sheet name="01.07.2018" sheetId="7" r:id="rId7"/>
    <sheet name="01.08.2018" sheetId="8" r:id="rId8"/>
    <sheet name="01.09.2018" sheetId="9" r:id="rId9"/>
    <sheet name="01.09.2017" sheetId="10" r:id="rId10"/>
    <sheet name="01.10.2018" sheetId="11" r:id="rId11"/>
    <sheet name="01.11.2018" sheetId="12" r:id="rId12"/>
    <sheet name="01.12.2018" sheetId="13" r:id="rId13"/>
    <sheet name="01.01.2019" sheetId="14" r:id="rId14"/>
  </sheets>
  <definedNames/>
  <calcPr fullCalcOnLoad="1"/>
</workbook>
</file>

<file path=xl/sharedStrings.xml><?xml version="1.0" encoding="utf-8"?>
<sst xmlns="http://schemas.openxmlformats.org/spreadsheetml/2006/main" count="1130" uniqueCount="107">
  <si>
    <t>Приложение 1</t>
  </si>
  <si>
    <t>к Положению о порядке ведения</t>
  </si>
  <si>
    <t xml:space="preserve">муниципальной долговой книги </t>
  </si>
  <si>
    <t>МУНИЦИПАЛЬНАЯ ДОЛГОВАЯ КНИГА</t>
  </si>
  <si>
    <t xml:space="preserve"> Дата регистрации</t>
  </si>
  <si>
    <t>Наименование заемщика</t>
  </si>
  <si>
    <t>Наименование кредитора</t>
  </si>
  <si>
    <t>Форма обеспечения обязательства, № и дата договора залога/ контргарантии</t>
  </si>
  <si>
    <t>Основание возникновения долгового обязательства</t>
  </si>
  <si>
    <t>Вид, номер и дата документа (договора и т.д.)</t>
  </si>
  <si>
    <t>Сумма</t>
  </si>
  <si>
    <t>Дата /срок погашения (график)</t>
  </si>
  <si>
    <t>Исполнение или прекращение долгового обязательства (полное/частичное)</t>
  </si>
  <si>
    <t>Основание</t>
  </si>
  <si>
    <t>Дата</t>
  </si>
  <si>
    <t>Остаток долгового обязательства (непогашенный кредит, неиспользованная гарантия)</t>
  </si>
  <si>
    <t>№№</t>
  </si>
  <si>
    <t xml:space="preserve">  </t>
  </si>
  <si>
    <t xml:space="preserve">  Предельный размер долга  Снежинского городского округа</t>
  </si>
  <si>
    <r>
      <t>в  т.ч.  верхний  предел  суммы  обязательств  по  муниципальным гарантиям ___________</t>
    </r>
    <r>
      <rPr>
        <u val="single"/>
        <sz val="10"/>
        <rFont val="Arial"/>
        <family val="2"/>
      </rPr>
      <t>0</t>
    </r>
    <r>
      <rPr>
        <sz val="10"/>
        <rFont val="Arial"/>
        <family val="0"/>
      </rPr>
      <t>__________ тыс. руб.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</si>
  <si>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</si>
  <si>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Регистра-ционный  номер</t>
  </si>
  <si>
    <t>1.</t>
  </si>
  <si>
    <t>без обеспечения</t>
  </si>
  <si>
    <t>получено</t>
  </si>
  <si>
    <t>погашено</t>
  </si>
  <si>
    <t xml:space="preserve">             Долговые обязательства города Снежинского городского округа:                                                        </t>
  </si>
  <si>
    <t>2.</t>
  </si>
  <si>
    <t>3.</t>
  </si>
  <si>
    <t>4.</t>
  </si>
  <si>
    <t>5.</t>
  </si>
  <si>
    <t xml:space="preserve">Кредитные соглашения и договоры                      </t>
  </si>
  <si>
    <t xml:space="preserve">Договоры и соглашения о получении бюджетных ссуд и бюджетных кредитов  </t>
  </si>
  <si>
    <t xml:space="preserve">Ценные бумаги                                                     </t>
  </si>
  <si>
    <t xml:space="preserve">Договоры о предоставлении муниципальных гарантий  </t>
  </si>
  <si>
    <t xml:space="preserve">Соглашения и договоры о пролонгации и реструктуризации долговых обязательств прошлых лет.                                          </t>
  </si>
  <si>
    <t xml:space="preserve">              Главный бухгалтер                                      _____________________________                    Т.А. Паниковская</t>
  </si>
  <si>
    <t>Муниципальное казённое учреждение "Финансовое управление Снежинского городского округа"</t>
  </si>
  <si>
    <t xml:space="preserve">             Руководитель финансового органа                        _____________________________                  Н.Ю. Круглик</t>
  </si>
  <si>
    <t>ПАО "Сбербанк России"</t>
  </si>
  <si>
    <t>Муниципальный контракт (Кредитный договор) № 0169300015216000065-0673549-01 от 14.11.2016</t>
  </si>
  <si>
    <t>на 180 дней, до     12.05.2017</t>
  </si>
  <si>
    <t>09,11,25,26.01.2017</t>
  </si>
  <si>
    <t>03,06,20,27.02.2017</t>
  </si>
  <si>
    <t>26,27,30.12.2016</t>
  </si>
  <si>
    <t>02,06,20,22.03.2017</t>
  </si>
  <si>
    <t>14,28.03.2017</t>
  </si>
  <si>
    <t>Акционерное общество Банк конверсии "Снежинский"</t>
  </si>
  <si>
    <t>Муниципальный контракт (Кредитный договор) № 0169300015217000049-0673549-01 от 15.05.2017</t>
  </si>
  <si>
    <t>на 180 дней, до     10.11.2017</t>
  </si>
  <si>
    <t xml:space="preserve">           И.о. руководителя финансового органа                        _____________________________                 А.В. Басалыко</t>
  </si>
  <si>
    <t xml:space="preserve">                                                                458 094,086       тыс. руб.            </t>
  </si>
  <si>
    <t>Снежинского городского округа на  01 сентября  2017 г.</t>
  </si>
  <si>
    <t>Муниципальный контракт (Кредитный договор) № 0169300015217000106-0673549-01 от 10.11.2017</t>
  </si>
  <si>
    <t>на 180 дней, до     08.05.2018</t>
  </si>
  <si>
    <t>Снежинского городского округа на  01 января  2018 г.</t>
  </si>
  <si>
    <t xml:space="preserve">                                                                470 534,387       тыс. руб.            </t>
  </si>
  <si>
    <t>11,16,19.01.2018</t>
  </si>
  <si>
    <t>Снежинского городского округа на  01 февраля  2018 г.</t>
  </si>
  <si>
    <t xml:space="preserve">                                                                231 757,494       тыс. руб.            </t>
  </si>
  <si>
    <t>Снежинского городского округа на  01 марта  2018 г.</t>
  </si>
  <si>
    <t xml:space="preserve">                                                                233 084,194       тыс. руб.            </t>
  </si>
  <si>
    <t>02,06,15,19.02.2018</t>
  </si>
  <si>
    <t>Снежинского городского округа на  01 апреля  2018 г.</t>
  </si>
  <si>
    <t>01,23,27.03.2018</t>
  </si>
  <si>
    <t>16,20,21.03.2018</t>
  </si>
  <si>
    <t>Снежинского городского округа на  01 мая  2018 г.</t>
  </si>
  <si>
    <t>03,05,11,18.04.2018</t>
  </si>
  <si>
    <t>09,12,20,27.04.2018</t>
  </si>
  <si>
    <t>на 180 дней, до     05.11.2018</t>
  </si>
  <si>
    <t>Муниципальный контракт (Кредитный договор) № 0169300015218000098-0673549-01 от 10.05.2018</t>
  </si>
  <si>
    <t>Снежинского городского округа на  01 июня  2018 г.</t>
  </si>
  <si>
    <t>Снежинского городского округа на  01 июля  2018 г.</t>
  </si>
  <si>
    <t>01,06.18.28.06.2018</t>
  </si>
  <si>
    <t>Снежинского городского округа на  01 августа  2018 г.</t>
  </si>
  <si>
    <t xml:space="preserve">            И.о. руководителя финансового органа                        _____________________________                  А.В.Басалыко</t>
  </si>
  <si>
    <t xml:space="preserve">                                                                236 923,005       тыс. руб.            </t>
  </si>
  <si>
    <t>02,04,05,16,17,31.07.2018</t>
  </si>
  <si>
    <t>11,13,27.07.2018</t>
  </si>
  <si>
    <t>10,22.08.2018</t>
  </si>
  <si>
    <t xml:space="preserve">                   Начальник финансового органа                        _____________________________                 Н.Ю. Круглик</t>
  </si>
  <si>
    <t>Снежинского городского округа на  01 сентября  2018 г.</t>
  </si>
  <si>
    <t>01,06,14,16,27,
28.08.2018</t>
  </si>
  <si>
    <t>03,18,25,27.09.2018</t>
  </si>
  <si>
    <t>Снежинского городского округа на  01 октября  2018 г.</t>
  </si>
  <si>
    <t>05,17.10.2018</t>
  </si>
  <si>
    <t>04,10,30.10.2018</t>
  </si>
  <si>
    <t>Снежинского городского округа на  01 ноября  2018 г.</t>
  </si>
  <si>
    <t>Муниципальный контракт (Кредитный договор) № 14 от 01.11.2018</t>
  </si>
  <si>
    <t>на 30 дней, до     30.11.2018</t>
  </si>
  <si>
    <t>Муниципальный контракт (Кредитный договор) №0169300015218000121-0673549-01 от 09.11.2018</t>
  </si>
  <si>
    <t>на 180 дней, до     10.05.2019</t>
  </si>
  <si>
    <t>X</t>
  </si>
  <si>
    <t>Муниципальный контракт (Кредитный договор) №0169300015218000122-0673549-01 от 09.11.2018</t>
  </si>
  <si>
    <t>6.</t>
  </si>
  <si>
    <t>Муниципальный контракт (Кредитный договор) №0169300015218000123-0673549-01 от 09.11.2018</t>
  </si>
  <si>
    <t>7.</t>
  </si>
  <si>
    <t>Муниципальный контракт (Кредитный договор) №0169300015218000124-0673549-01 от 09.11.2018</t>
  </si>
  <si>
    <t>8.</t>
  </si>
  <si>
    <t>Муниципальный контракт (Кредитный договор) № 26 от 24.12.2018</t>
  </si>
  <si>
    <t>9.</t>
  </si>
  <si>
    <t>Муниципальный контракт (Кредитный договор) № 27 от 24.12.2018</t>
  </si>
  <si>
    <t>10.</t>
  </si>
  <si>
    <t>Муниципальный контракт (Кредитный договор) № 28 от 24.12.2018</t>
  </si>
  <si>
    <t>Снежинского городского округа на  01 января 2019 г.</t>
  </si>
  <si>
    <t xml:space="preserve">                                                                240050,034       тыс. руб.            </t>
  </si>
  <si>
    <t>на 30 дней, до     22.01.2019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</si>
</sst>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"/>
    <numFmt numFmtId="190" formatCode="0.000"/>
    <numFmt numFmtId="191" formatCode="#,##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15">
    <font>
      <sz val="10"/>
      <name val="Arial"/>
      <family val="0"/>
    </font>
    <font>
      <b/>
      <sz val="9"/>
      <name val="Courier New"/>
      <family val="3"/>
    </font>
    <font>
      <b/>
      <u val="single"/>
      <sz val="9"/>
      <name val="Courier New"/>
      <family val="3"/>
    </font>
    <font>
      <sz val="10"/>
      <name val="Courier New"/>
      <family val="3"/>
    </font>
    <font>
      <b/>
      <sz val="7.5"/>
      <name val="Courier New"/>
      <family val="3"/>
    </font>
    <font>
      <b/>
      <sz val="8"/>
      <name val="Courier New"/>
      <family val="3"/>
    </font>
    <font>
      <b/>
      <sz val="11"/>
      <name val="Arial"/>
      <family val="2"/>
    </font>
    <font>
      <u val="single"/>
      <sz val="10"/>
      <name val="Arial"/>
      <family val="0"/>
    </font>
    <font>
      <sz val="7"/>
      <name val="Courier New"/>
      <family val="3"/>
    </font>
    <font>
      <sz val="8"/>
      <name val="Courier New"/>
      <family val="3"/>
    </font>
    <font>
      <b/>
      <sz val="7.5"/>
      <name val="Times New Roman"/>
      <family val="1"/>
    </font>
    <font>
      <sz val="7.5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191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3" xfId="0" applyFont="1" applyBorder="1" applyAlignment="1">
      <alignment vertical="center"/>
    </xf>
    <xf numFmtId="0" fontId="9" fillId="0" borderId="0" xfId="0" applyFont="1" applyAlignment="1">
      <alignment/>
    </xf>
    <xf numFmtId="191" fontId="11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191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91" fontId="9" fillId="0" borderId="5" xfId="0" applyNumberFormat="1" applyFont="1" applyBorder="1" applyAlignment="1">
      <alignment vertical="center" wrapText="1"/>
    </xf>
    <xf numFmtId="191" fontId="9" fillId="0" borderId="6" xfId="0" applyNumberFormat="1" applyFont="1" applyBorder="1" applyAlignment="1">
      <alignment vertical="center" wrapText="1"/>
    </xf>
    <xf numFmtId="191" fontId="9" fillId="0" borderId="7" xfId="0" applyNumberFormat="1" applyFont="1" applyBorder="1" applyAlignment="1">
      <alignment vertical="center" wrapText="1"/>
    </xf>
    <xf numFmtId="14" fontId="8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4" fontId="8" fillId="0" borderId="8" xfId="0" applyNumberFormat="1" applyFont="1" applyBorder="1" applyAlignment="1">
      <alignment horizontal="right"/>
    </xf>
    <xf numFmtId="0" fontId="4" fillId="0" borderId="0" xfId="0" applyFont="1" applyFill="1" applyAlignment="1">
      <alignment horizontal="justify"/>
    </xf>
    <xf numFmtId="0" fontId="3" fillId="0" borderId="0" xfId="0" applyFont="1" applyFill="1" applyAlignment="1">
      <alignment/>
    </xf>
    <xf numFmtId="0" fontId="9" fillId="0" borderId="9" xfId="0" applyFont="1" applyFill="1" applyBorder="1" applyAlignment="1">
      <alignment vertical="center" wrapText="1"/>
    </xf>
    <xf numFmtId="191" fontId="9" fillId="0" borderId="10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191" fontId="9" fillId="0" borderId="13" xfId="0" applyNumberFormat="1" applyFont="1" applyFill="1" applyBorder="1" applyAlignment="1">
      <alignment vertical="center" wrapText="1"/>
    </xf>
    <xf numFmtId="14" fontId="8" fillId="0" borderId="5" xfId="0" applyNumberFormat="1" applyFont="1" applyFill="1" applyBorder="1" applyAlignment="1">
      <alignment horizontal="right"/>
    </xf>
    <xf numFmtId="14" fontId="8" fillId="0" borderId="6" xfId="0" applyNumberFormat="1" applyFont="1" applyFill="1" applyBorder="1" applyAlignment="1">
      <alignment horizontal="right"/>
    </xf>
    <xf numFmtId="14" fontId="8" fillId="0" borderId="7" xfId="0" applyNumberFormat="1" applyFont="1" applyFill="1" applyBorder="1" applyAlignment="1">
      <alignment horizontal="right"/>
    </xf>
    <xf numFmtId="14" fontId="8" fillId="0" borderId="6" xfId="0" applyNumberFormat="1" applyFont="1" applyFill="1" applyBorder="1" applyAlignment="1">
      <alignment horizontal="right" shrinkToFit="1"/>
    </xf>
    <xf numFmtId="14" fontId="8" fillId="0" borderId="6" xfId="0" applyNumberFormat="1" applyFont="1" applyFill="1" applyBorder="1" applyAlignment="1">
      <alignment horizontal="right" wrapText="1" shrinkToFit="1"/>
    </xf>
    <xf numFmtId="0" fontId="9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right"/>
    </xf>
    <xf numFmtId="191" fontId="9" fillId="0" borderId="1" xfId="0" applyNumberFormat="1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right" shrinkToFit="1"/>
    </xf>
    <xf numFmtId="14" fontId="8" fillId="0" borderId="1" xfId="0" applyNumberFormat="1" applyFont="1" applyFill="1" applyBorder="1" applyAlignment="1">
      <alignment horizontal="right" wrapText="1" shrinkToFit="1"/>
    </xf>
    <xf numFmtId="1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91" fontId="5" fillId="0" borderId="15" xfId="0" applyNumberFormat="1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horizontal="center" vertical="center" wrapText="1"/>
    </xf>
    <xf numFmtId="191" fontId="5" fillId="0" borderId="1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191" fontId="5" fillId="0" borderId="15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91" fontId="5" fillId="0" borderId="13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/>
    </xf>
    <xf numFmtId="14" fontId="9" fillId="0" borderId="6" xfId="0" applyNumberFormat="1" applyFont="1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88" fontId="9" fillId="0" borderId="8" xfId="0" applyNumberFormat="1" applyFont="1" applyFill="1" applyBorder="1" applyAlignment="1">
      <alignment horizontal="center" vertical="center" wrapText="1"/>
    </xf>
    <xf numFmtId="188" fontId="9" fillId="0" borderId="0" xfId="0" applyNumberFormat="1" applyFont="1" applyFill="1" applyBorder="1" applyAlignment="1">
      <alignment horizontal="center" vertical="center" wrapText="1"/>
    </xf>
    <xf numFmtId="188" fontId="9" fillId="0" borderId="14" xfId="0" applyNumberFormat="1" applyFont="1" applyFill="1" applyBorder="1" applyAlignment="1">
      <alignment horizontal="center" vertical="center" wrapText="1"/>
    </xf>
    <xf numFmtId="191" fontId="9" fillId="0" borderId="5" xfId="0" applyNumberFormat="1" applyFont="1" applyFill="1" applyBorder="1" applyAlignment="1">
      <alignment horizontal="center" vertical="center" wrapText="1"/>
    </xf>
    <xf numFmtId="191" fontId="9" fillId="0" borderId="6" xfId="0" applyNumberFormat="1" applyFont="1" applyFill="1" applyBorder="1" applyAlignment="1">
      <alignment horizontal="center" vertical="center" wrapText="1"/>
    </xf>
    <xf numFmtId="191" fontId="9" fillId="0" borderId="7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191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88" fontId="9" fillId="0" borderId="1" xfId="0" applyNumberFormat="1" applyFont="1" applyFill="1" applyBorder="1" applyAlignment="1">
      <alignment horizontal="center" vertical="center" wrapText="1"/>
    </xf>
    <xf numFmtId="19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F27" sqref="F27:F32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4"/>
    </row>
    <row r="6" spans="1:14" ht="13.5">
      <c r="A6" s="92" t="s">
        <v>55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"/>
    </row>
    <row r="7" ht="9" customHeight="1">
      <c r="N7" s="5" t="s">
        <v>17</v>
      </c>
    </row>
    <row r="8" spans="1:14" ht="13.5">
      <c r="A8" s="93" t="s">
        <v>18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6"/>
    </row>
    <row r="9" spans="1:14" s="34" customFormat="1" ht="13.5">
      <c r="A9" s="94" t="s">
        <v>56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33"/>
    </row>
    <row r="10" spans="1:14" ht="13.5">
      <c r="A10" s="89" t="s">
        <v>19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6"/>
    </row>
    <row r="11" ht="13.5">
      <c r="N11" s="5"/>
    </row>
    <row r="12" spans="1:14" s="8" customFormat="1" ht="35.25" customHeight="1">
      <c r="A12" s="90" t="s">
        <v>16</v>
      </c>
      <c r="B12" s="90" t="s">
        <v>4</v>
      </c>
      <c r="C12" s="90" t="s">
        <v>21</v>
      </c>
      <c r="D12" s="90" t="s">
        <v>6</v>
      </c>
      <c r="E12" s="90" t="s">
        <v>5</v>
      </c>
      <c r="F12" s="90" t="s">
        <v>7</v>
      </c>
      <c r="G12" s="90" t="s">
        <v>8</v>
      </c>
      <c r="H12" s="90"/>
      <c r="I12" s="90"/>
      <c r="J12" s="90" t="s">
        <v>12</v>
      </c>
      <c r="K12" s="90"/>
      <c r="L12" s="90"/>
      <c r="M12" s="90" t="s">
        <v>15</v>
      </c>
      <c r="N12" s="7" t="s">
        <v>20</v>
      </c>
    </row>
    <row r="13" spans="1:14" s="8" customFormat="1" ht="29.25">
      <c r="A13" s="90"/>
      <c r="B13" s="90"/>
      <c r="C13" s="90"/>
      <c r="D13" s="90"/>
      <c r="E13" s="90"/>
      <c r="F13" s="90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90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84" t="s">
        <v>22</v>
      </c>
      <c r="B15" s="69">
        <v>42688</v>
      </c>
      <c r="C15" s="72">
        <v>6</v>
      </c>
      <c r="D15" s="75" t="s">
        <v>39</v>
      </c>
      <c r="E15" s="55" t="s">
        <v>37</v>
      </c>
      <c r="F15" s="66" t="s">
        <v>23</v>
      </c>
      <c r="G15" s="78" t="s">
        <v>40</v>
      </c>
      <c r="H15" s="81">
        <v>125000</v>
      </c>
      <c r="I15" s="55" t="s">
        <v>41</v>
      </c>
      <c r="J15" s="26" t="s">
        <v>24</v>
      </c>
      <c r="K15" s="35" t="s">
        <v>44</v>
      </c>
      <c r="L15" s="29">
        <v>125000</v>
      </c>
      <c r="M15" s="63">
        <f>SUM(L15-L16+L17-L18+L19-L20)</f>
        <v>0</v>
      </c>
      <c r="N15" s="7"/>
    </row>
    <row r="16" spans="1:14" s="8" customFormat="1" ht="18.75" customHeight="1">
      <c r="A16" s="85"/>
      <c r="B16" s="70"/>
      <c r="C16" s="73"/>
      <c r="D16" s="76"/>
      <c r="E16" s="56"/>
      <c r="F16" s="67"/>
      <c r="G16" s="79"/>
      <c r="H16" s="82"/>
      <c r="I16" s="56"/>
      <c r="J16" s="27" t="s">
        <v>25</v>
      </c>
      <c r="K16" s="32" t="s">
        <v>42</v>
      </c>
      <c r="L16" s="30">
        <v>99300</v>
      </c>
      <c r="M16" s="64"/>
      <c r="N16" s="7"/>
    </row>
    <row r="17" spans="1:14" s="8" customFormat="1" ht="19.5" customHeight="1">
      <c r="A17" s="85"/>
      <c r="B17" s="70"/>
      <c r="C17" s="73"/>
      <c r="D17" s="76"/>
      <c r="E17" s="56"/>
      <c r="F17" s="67"/>
      <c r="G17" s="79"/>
      <c r="H17" s="82"/>
      <c r="I17" s="56"/>
      <c r="J17" s="27" t="s">
        <v>24</v>
      </c>
      <c r="K17" s="32" t="s">
        <v>43</v>
      </c>
      <c r="L17" s="30">
        <v>28000</v>
      </c>
      <c r="M17" s="64"/>
      <c r="N17" s="7"/>
    </row>
    <row r="18" spans="1:14" s="8" customFormat="1" ht="18" customHeight="1">
      <c r="A18" s="85"/>
      <c r="B18" s="70"/>
      <c r="C18" s="73"/>
      <c r="D18" s="76"/>
      <c r="E18" s="56"/>
      <c r="F18" s="67"/>
      <c r="G18" s="79"/>
      <c r="H18" s="82"/>
      <c r="I18" s="56"/>
      <c r="J18" s="27" t="s">
        <v>25</v>
      </c>
      <c r="K18" s="32">
        <v>42780</v>
      </c>
      <c r="L18" s="30">
        <v>40700</v>
      </c>
      <c r="M18" s="64"/>
      <c r="N18" s="7"/>
    </row>
    <row r="19" spans="1:14" s="8" customFormat="1" ht="19.5" customHeight="1">
      <c r="A19" s="85"/>
      <c r="B19" s="70"/>
      <c r="C19" s="73"/>
      <c r="D19" s="76"/>
      <c r="E19" s="56"/>
      <c r="F19" s="67"/>
      <c r="G19" s="79"/>
      <c r="H19" s="82"/>
      <c r="I19" s="56"/>
      <c r="J19" s="27" t="s">
        <v>24</v>
      </c>
      <c r="K19" s="32" t="s">
        <v>45</v>
      </c>
      <c r="L19" s="30">
        <v>35000</v>
      </c>
      <c r="M19" s="64"/>
      <c r="N19" s="7"/>
    </row>
    <row r="20" spans="1:14" s="8" customFormat="1" ht="18" customHeight="1">
      <c r="A20" s="86"/>
      <c r="B20" s="71"/>
      <c r="C20" s="74"/>
      <c r="D20" s="77"/>
      <c r="E20" s="57"/>
      <c r="F20" s="68"/>
      <c r="G20" s="80"/>
      <c r="H20" s="83"/>
      <c r="I20" s="57"/>
      <c r="J20" s="28" t="s">
        <v>25</v>
      </c>
      <c r="K20" s="32" t="s">
        <v>46</v>
      </c>
      <c r="L20" s="31">
        <v>48000</v>
      </c>
      <c r="M20" s="65"/>
      <c r="N20" s="7"/>
    </row>
    <row r="21" spans="1:14" s="8" customFormat="1" ht="18" customHeight="1">
      <c r="A21" s="84" t="s">
        <v>27</v>
      </c>
      <c r="B21" s="69">
        <v>42870</v>
      </c>
      <c r="C21" s="72">
        <v>7</v>
      </c>
      <c r="D21" s="75" t="s">
        <v>47</v>
      </c>
      <c r="E21" s="55" t="s">
        <v>37</v>
      </c>
      <c r="F21" s="66" t="s">
        <v>23</v>
      </c>
      <c r="G21" s="78" t="s">
        <v>48</v>
      </c>
      <c r="H21" s="81">
        <v>125000</v>
      </c>
      <c r="I21" s="55" t="s">
        <v>49</v>
      </c>
      <c r="J21" s="26" t="s">
        <v>24</v>
      </c>
      <c r="K21" s="35">
        <v>42927</v>
      </c>
      <c r="L21" s="29">
        <v>5000</v>
      </c>
      <c r="M21" s="63">
        <f>SUM(L21-L22+L23-L24+L25-L26)</f>
        <v>0</v>
      </c>
      <c r="N21" s="7"/>
    </row>
    <row r="22" spans="1:14" s="8" customFormat="1" ht="18.75" customHeight="1">
      <c r="A22" s="85"/>
      <c r="B22" s="70"/>
      <c r="C22" s="73"/>
      <c r="D22" s="76"/>
      <c r="E22" s="56"/>
      <c r="F22" s="67"/>
      <c r="G22" s="79"/>
      <c r="H22" s="82"/>
      <c r="I22" s="56"/>
      <c r="J22" s="27" t="s">
        <v>25</v>
      </c>
      <c r="K22" s="32">
        <v>42929</v>
      </c>
      <c r="L22" s="30">
        <v>5000</v>
      </c>
      <c r="M22" s="64"/>
      <c r="N22" s="7"/>
    </row>
    <row r="23" spans="1:14" s="8" customFormat="1" ht="19.5" customHeight="1">
      <c r="A23" s="85"/>
      <c r="B23" s="70"/>
      <c r="C23" s="73"/>
      <c r="D23" s="76"/>
      <c r="E23" s="56"/>
      <c r="F23" s="67"/>
      <c r="G23" s="79"/>
      <c r="H23" s="82"/>
      <c r="I23" s="56"/>
      <c r="J23" s="27" t="s">
        <v>24</v>
      </c>
      <c r="K23" s="32">
        <v>42989</v>
      </c>
      <c r="L23" s="30">
        <v>10000</v>
      </c>
      <c r="M23" s="64"/>
      <c r="N23" s="7"/>
    </row>
    <row r="24" spans="1:14" s="8" customFormat="1" ht="18" customHeight="1">
      <c r="A24" s="85"/>
      <c r="B24" s="70"/>
      <c r="C24" s="73"/>
      <c r="D24" s="76"/>
      <c r="E24" s="56"/>
      <c r="F24" s="67"/>
      <c r="G24" s="79"/>
      <c r="H24" s="82"/>
      <c r="I24" s="56"/>
      <c r="J24" s="27" t="s">
        <v>25</v>
      </c>
      <c r="K24" s="32">
        <v>42992</v>
      </c>
      <c r="L24" s="30">
        <v>10000</v>
      </c>
      <c r="M24" s="64"/>
      <c r="N24" s="7"/>
    </row>
    <row r="25" spans="1:14" s="8" customFormat="1" ht="19.5" customHeight="1">
      <c r="A25" s="85"/>
      <c r="B25" s="70"/>
      <c r="C25" s="73"/>
      <c r="D25" s="76"/>
      <c r="E25" s="56"/>
      <c r="F25" s="67"/>
      <c r="G25" s="79"/>
      <c r="H25" s="82"/>
      <c r="I25" s="56"/>
      <c r="J25" s="27" t="s">
        <v>24</v>
      </c>
      <c r="K25" s="32"/>
      <c r="L25" s="30"/>
      <c r="M25" s="64"/>
      <c r="N25" s="7"/>
    </row>
    <row r="26" spans="1:14" s="8" customFormat="1" ht="18" customHeight="1">
      <c r="A26" s="86"/>
      <c r="B26" s="71"/>
      <c r="C26" s="74"/>
      <c r="D26" s="77"/>
      <c r="E26" s="57"/>
      <c r="F26" s="68"/>
      <c r="G26" s="80"/>
      <c r="H26" s="83"/>
      <c r="I26" s="57"/>
      <c r="J26" s="28" t="s">
        <v>25</v>
      </c>
      <c r="K26" s="32"/>
      <c r="L26" s="31"/>
      <c r="M26" s="65"/>
      <c r="N26" s="7"/>
    </row>
    <row r="27" spans="1:14" s="37" customFormat="1" ht="18" customHeight="1">
      <c r="A27" s="66" t="s">
        <v>28</v>
      </c>
      <c r="B27" s="69">
        <v>43049</v>
      </c>
      <c r="C27" s="72">
        <v>8</v>
      </c>
      <c r="D27" s="75" t="s">
        <v>47</v>
      </c>
      <c r="E27" s="55" t="s">
        <v>37</v>
      </c>
      <c r="F27" s="66" t="s">
        <v>23</v>
      </c>
      <c r="G27" s="78" t="s">
        <v>53</v>
      </c>
      <c r="H27" s="81">
        <v>125000</v>
      </c>
      <c r="I27" s="55" t="s">
        <v>54</v>
      </c>
      <c r="J27" s="40" t="s">
        <v>24</v>
      </c>
      <c r="K27" s="43">
        <v>43052</v>
      </c>
      <c r="L27" s="39">
        <v>10000</v>
      </c>
      <c r="M27" s="58">
        <f>SUM(L27-L28+L29-L30+L31-L32)</f>
        <v>125000</v>
      </c>
      <c r="N27" s="36"/>
    </row>
    <row r="28" spans="1:14" s="37" customFormat="1" ht="18.75" customHeight="1">
      <c r="A28" s="67"/>
      <c r="B28" s="70"/>
      <c r="C28" s="73"/>
      <c r="D28" s="76"/>
      <c r="E28" s="56"/>
      <c r="F28" s="67"/>
      <c r="G28" s="79"/>
      <c r="H28" s="82"/>
      <c r="I28" s="56"/>
      <c r="J28" s="38" t="s">
        <v>25</v>
      </c>
      <c r="K28" s="44">
        <v>43054</v>
      </c>
      <c r="L28" s="39">
        <v>10000</v>
      </c>
      <c r="M28" s="59"/>
      <c r="N28" s="36"/>
    </row>
    <row r="29" spans="1:14" s="37" customFormat="1" ht="19.5" customHeight="1">
      <c r="A29" s="67"/>
      <c r="B29" s="70"/>
      <c r="C29" s="73"/>
      <c r="D29" s="76"/>
      <c r="E29" s="56"/>
      <c r="F29" s="67"/>
      <c r="G29" s="79"/>
      <c r="H29" s="82"/>
      <c r="I29" s="56"/>
      <c r="J29" s="38" t="s">
        <v>24</v>
      </c>
      <c r="K29" s="44">
        <v>43059</v>
      </c>
      <c r="L29" s="39">
        <v>15000</v>
      </c>
      <c r="M29" s="59"/>
      <c r="N29" s="36"/>
    </row>
    <row r="30" spans="1:14" s="37" customFormat="1" ht="18" customHeight="1">
      <c r="A30" s="67"/>
      <c r="B30" s="70"/>
      <c r="C30" s="73"/>
      <c r="D30" s="76"/>
      <c r="E30" s="56"/>
      <c r="F30" s="67"/>
      <c r="G30" s="79"/>
      <c r="H30" s="82"/>
      <c r="I30" s="56"/>
      <c r="J30" s="38" t="s">
        <v>25</v>
      </c>
      <c r="K30" s="44">
        <v>43061</v>
      </c>
      <c r="L30" s="39">
        <v>15000</v>
      </c>
      <c r="M30" s="59"/>
      <c r="N30" s="36"/>
    </row>
    <row r="31" spans="1:14" s="37" customFormat="1" ht="19.5" customHeight="1">
      <c r="A31" s="67"/>
      <c r="B31" s="70"/>
      <c r="C31" s="73"/>
      <c r="D31" s="76"/>
      <c r="E31" s="56"/>
      <c r="F31" s="67"/>
      <c r="G31" s="79"/>
      <c r="H31" s="82"/>
      <c r="I31" s="56"/>
      <c r="J31" s="38" t="s">
        <v>24</v>
      </c>
      <c r="K31" s="44">
        <v>43094</v>
      </c>
      <c r="L31" s="39">
        <v>125000</v>
      </c>
      <c r="M31" s="59"/>
      <c r="N31" s="36"/>
    </row>
    <row r="32" spans="1:14" s="37" customFormat="1" ht="18" customHeight="1">
      <c r="A32" s="68"/>
      <c r="B32" s="71"/>
      <c r="C32" s="74"/>
      <c r="D32" s="77"/>
      <c r="E32" s="57"/>
      <c r="F32" s="68"/>
      <c r="G32" s="80"/>
      <c r="H32" s="83"/>
      <c r="I32" s="57"/>
      <c r="J32" s="41" t="s">
        <v>25</v>
      </c>
      <c r="K32" s="45"/>
      <c r="L32" s="42"/>
      <c r="M32" s="60"/>
      <c r="N32" s="36"/>
    </row>
    <row r="33" spans="1:14" ht="12.75">
      <c r="A33" s="13"/>
      <c r="B33" s="61" t="s">
        <v>26</v>
      </c>
      <c r="C33" s="61"/>
      <c r="D33" s="61"/>
      <c r="E33" s="61"/>
      <c r="F33" s="14">
        <f>SUM(M27)</f>
        <v>125000</v>
      </c>
      <c r="G33" s="15"/>
      <c r="H33" s="15"/>
      <c r="I33" s="15"/>
      <c r="J33" s="15"/>
      <c r="K33" s="15"/>
      <c r="L33" s="15"/>
      <c r="M33" s="16"/>
      <c r="N33" s="7"/>
    </row>
    <row r="34" spans="1:6" ht="4.5" customHeight="1">
      <c r="A34" s="18"/>
      <c r="B34" s="20"/>
      <c r="C34" s="20"/>
      <c r="D34" s="20"/>
      <c r="E34" s="20"/>
      <c r="F34" s="12"/>
    </row>
    <row r="35" spans="1:14" ht="12.75">
      <c r="A35" s="17" t="s">
        <v>22</v>
      </c>
      <c r="B35" s="62" t="s">
        <v>31</v>
      </c>
      <c r="C35" s="62"/>
      <c r="D35" s="62"/>
      <c r="E35" s="62"/>
      <c r="F35" s="21"/>
      <c r="G35" s="15"/>
      <c r="H35" s="21">
        <v>0</v>
      </c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27</v>
      </c>
      <c r="B37" s="88" t="s">
        <v>32</v>
      </c>
      <c r="C37" s="88"/>
      <c r="D37" s="88"/>
      <c r="E37" s="88"/>
      <c r="F37" s="88"/>
      <c r="G37" s="88"/>
      <c r="H37" s="21">
        <v>0</v>
      </c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28</v>
      </c>
      <c r="B39" s="62" t="s">
        <v>33</v>
      </c>
      <c r="C39" s="62"/>
      <c r="D39" s="62"/>
      <c r="E39" s="62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29</v>
      </c>
      <c r="B41" s="62" t="s">
        <v>34</v>
      </c>
      <c r="C41" s="62"/>
      <c r="D41" s="62"/>
      <c r="E41" s="62"/>
      <c r="F41" s="21"/>
      <c r="G41" s="1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30</v>
      </c>
      <c r="B43" s="19" t="s">
        <v>35</v>
      </c>
      <c r="C43" s="19"/>
      <c r="D43" s="19"/>
      <c r="E43" s="19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14" ht="12.75">
      <c r="A44" s="22"/>
      <c r="B44" s="23"/>
      <c r="C44" s="23"/>
      <c r="D44" s="23"/>
      <c r="E44" s="23"/>
      <c r="F44" s="24"/>
      <c r="G44" s="25"/>
      <c r="H44" s="24"/>
      <c r="I44" s="25"/>
      <c r="J44" s="25"/>
      <c r="K44" s="25"/>
      <c r="L44" s="25"/>
      <c r="M44" s="25"/>
      <c r="N44" s="7"/>
    </row>
    <row r="45" spans="2:12" ht="12.75">
      <c r="B45" s="87" t="s">
        <v>38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7" spans="2:12" ht="12.75">
      <c r="B47" s="87" t="s">
        <v>36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</row>
  </sheetData>
  <mergeCells count="51"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H15:H20"/>
    <mergeCell ref="A15:A20"/>
    <mergeCell ref="B15:B20"/>
    <mergeCell ref="C15:C20"/>
    <mergeCell ref="D15:D20"/>
    <mergeCell ref="B37:G37"/>
    <mergeCell ref="E15:E20"/>
    <mergeCell ref="F15:F20"/>
    <mergeCell ref="G15:G20"/>
    <mergeCell ref="B45:L45"/>
    <mergeCell ref="B47:L47"/>
    <mergeCell ref="B39:E39"/>
    <mergeCell ref="B41:E41"/>
    <mergeCell ref="I15:I20"/>
    <mergeCell ref="M15:M20"/>
    <mergeCell ref="A21:A26"/>
    <mergeCell ref="B21:B26"/>
    <mergeCell ref="C21:C26"/>
    <mergeCell ref="D21:D26"/>
    <mergeCell ref="E21:E26"/>
    <mergeCell ref="F21:F26"/>
    <mergeCell ref="G21:G26"/>
    <mergeCell ref="H21:H26"/>
    <mergeCell ref="I21:I26"/>
    <mergeCell ref="M21:M26"/>
    <mergeCell ref="A27:A32"/>
    <mergeCell ref="B27:B32"/>
    <mergeCell ref="C27:C32"/>
    <mergeCell ref="D27:D32"/>
    <mergeCell ref="E27:E32"/>
    <mergeCell ref="F27:F32"/>
    <mergeCell ref="G27:G32"/>
    <mergeCell ref="H27:H32"/>
    <mergeCell ref="I27:I32"/>
    <mergeCell ref="M27:M32"/>
    <mergeCell ref="B33:E33"/>
    <mergeCell ref="B35:E35"/>
  </mergeCells>
  <printOptions/>
  <pageMargins left="0.47" right="0.2" top="0.63" bottom="0.27" header="0.5" footer="0.2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3">
      <selection activeCell="A3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4"/>
    </row>
    <row r="6" spans="1:14" ht="13.5">
      <c r="A6" s="92" t="s">
        <v>52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"/>
    </row>
    <row r="7" ht="9" customHeight="1">
      <c r="N7" s="5" t="s">
        <v>17</v>
      </c>
    </row>
    <row r="8" spans="1:14" ht="13.5">
      <c r="A8" s="93" t="s">
        <v>18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6"/>
    </row>
    <row r="9" spans="1:14" s="34" customFormat="1" ht="13.5">
      <c r="A9" s="94" t="s">
        <v>51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33"/>
    </row>
    <row r="10" spans="1:14" ht="13.5">
      <c r="A10" s="89" t="s">
        <v>19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6"/>
    </row>
    <row r="11" ht="13.5">
      <c r="N11" s="5"/>
    </row>
    <row r="12" spans="1:14" s="8" customFormat="1" ht="35.25" customHeight="1">
      <c r="A12" s="90" t="s">
        <v>16</v>
      </c>
      <c r="B12" s="90" t="s">
        <v>4</v>
      </c>
      <c r="C12" s="90" t="s">
        <v>21</v>
      </c>
      <c r="D12" s="90" t="s">
        <v>6</v>
      </c>
      <c r="E12" s="90" t="s">
        <v>5</v>
      </c>
      <c r="F12" s="90" t="s">
        <v>7</v>
      </c>
      <c r="G12" s="90" t="s">
        <v>8</v>
      </c>
      <c r="H12" s="90"/>
      <c r="I12" s="90"/>
      <c r="J12" s="90" t="s">
        <v>12</v>
      </c>
      <c r="K12" s="90"/>
      <c r="L12" s="90"/>
      <c r="M12" s="90" t="s">
        <v>15</v>
      </c>
      <c r="N12" s="7" t="s">
        <v>20</v>
      </c>
    </row>
    <row r="13" spans="1:14" s="8" customFormat="1" ht="29.25">
      <c r="A13" s="90"/>
      <c r="B13" s="90"/>
      <c r="C13" s="90"/>
      <c r="D13" s="90"/>
      <c r="E13" s="90"/>
      <c r="F13" s="90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90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84" t="s">
        <v>22</v>
      </c>
      <c r="B15" s="69">
        <v>42688</v>
      </c>
      <c r="C15" s="72">
        <v>6</v>
      </c>
      <c r="D15" s="75" t="s">
        <v>39</v>
      </c>
      <c r="E15" s="55" t="s">
        <v>37</v>
      </c>
      <c r="F15" s="66" t="s">
        <v>23</v>
      </c>
      <c r="G15" s="78" t="s">
        <v>40</v>
      </c>
      <c r="H15" s="81">
        <v>125000</v>
      </c>
      <c r="I15" s="55" t="s">
        <v>41</v>
      </c>
      <c r="J15" s="26" t="s">
        <v>24</v>
      </c>
      <c r="K15" s="35" t="s">
        <v>44</v>
      </c>
      <c r="L15" s="29">
        <v>125000</v>
      </c>
      <c r="M15" s="63">
        <f>SUM(L15-L16+L17-L18+L19-L20)</f>
        <v>0</v>
      </c>
      <c r="N15" s="7"/>
    </row>
    <row r="16" spans="1:14" s="8" customFormat="1" ht="18.75" customHeight="1">
      <c r="A16" s="85"/>
      <c r="B16" s="70"/>
      <c r="C16" s="73"/>
      <c r="D16" s="76"/>
      <c r="E16" s="56"/>
      <c r="F16" s="67"/>
      <c r="G16" s="79"/>
      <c r="H16" s="82"/>
      <c r="I16" s="56"/>
      <c r="J16" s="27" t="s">
        <v>25</v>
      </c>
      <c r="K16" s="32" t="s">
        <v>42</v>
      </c>
      <c r="L16" s="30">
        <v>99300</v>
      </c>
      <c r="M16" s="64"/>
      <c r="N16" s="7"/>
    </row>
    <row r="17" spans="1:14" s="8" customFormat="1" ht="19.5" customHeight="1">
      <c r="A17" s="85"/>
      <c r="B17" s="70"/>
      <c r="C17" s="73"/>
      <c r="D17" s="76"/>
      <c r="E17" s="56"/>
      <c r="F17" s="67"/>
      <c r="G17" s="79"/>
      <c r="H17" s="82"/>
      <c r="I17" s="56"/>
      <c r="J17" s="27" t="s">
        <v>24</v>
      </c>
      <c r="K17" s="32" t="s">
        <v>43</v>
      </c>
      <c r="L17" s="30">
        <v>28000</v>
      </c>
      <c r="M17" s="64"/>
      <c r="N17" s="7"/>
    </row>
    <row r="18" spans="1:14" s="8" customFormat="1" ht="18" customHeight="1">
      <c r="A18" s="85"/>
      <c r="B18" s="70"/>
      <c r="C18" s="73"/>
      <c r="D18" s="76"/>
      <c r="E18" s="56"/>
      <c r="F18" s="67"/>
      <c r="G18" s="79"/>
      <c r="H18" s="82"/>
      <c r="I18" s="56"/>
      <c r="J18" s="27" t="s">
        <v>25</v>
      </c>
      <c r="K18" s="32">
        <v>42780</v>
      </c>
      <c r="L18" s="30">
        <v>40700</v>
      </c>
      <c r="M18" s="64"/>
      <c r="N18" s="7"/>
    </row>
    <row r="19" spans="1:14" s="8" customFormat="1" ht="19.5" customHeight="1">
      <c r="A19" s="85"/>
      <c r="B19" s="70"/>
      <c r="C19" s="73"/>
      <c r="D19" s="76"/>
      <c r="E19" s="56"/>
      <c r="F19" s="67"/>
      <c r="G19" s="79"/>
      <c r="H19" s="82"/>
      <c r="I19" s="56"/>
      <c r="J19" s="27" t="s">
        <v>24</v>
      </c>
      <c r="K19" s="32" t="s">
        <v>45</v>
      </c>
      <c r="L19" s="30">
        <v>35000</v>
      </c>
      <c r="M19" s="64"/>
      <c r="N19" s="7"/>
    </row>
    <row r="20" spans="1:14" s="8" customFormat="1" ht="18" customHeight="1">
      <c r="A20" s="86"/>
      <c r="B20" s="71"/>
      <c r="C20" s="74"/>
      <c r="D20" s="77"/>
      <c r="E20" s="57"/>
      <c r="F20" s="68"/>
      <c r="G20" s="80"/>
      <c r="H20" s="83"/>
      <c r="I20" s="57"/>
      <c r="J20" s="28" t="s">
        <v>25</v>
      </c>
      <c r="K20" s="32" t="s">
        <v>46</v>
      </c>
      <c r="L20" s="31">
        <v>48000</v>
      </c>
      <c r="M20" s="65"/>
      <c r="N20" s="7"/>
    </row>
    <row r="21" spans="1:14" s="8" customFormat="1" ht="18" customHeight="1">
      <c r="A21" s="84" t="s">
        <v>27</v>
      </c>
      <c r="B21" s="69">
        <v>42870</v>
      </c>
      <c r="C21" s="72">
        <v>7</v>
      </c>
      <c r="D21" s="75" t="s">
        <v>47</v>
      </c>
      <c r="E21" s="55" t="s">
        <v>37</v>
      </c>
      <c r="F21" s="66" t="s">
        <v>23</v>
      </c>
      <c r="G21" s="78" t="s">
        <v>48</v>
      </c>
      <c r="H21" s="81">
        <v>125000</v>
      </c>
      <c r="I21" s="55" t="s">
        <v>49</v>
      </c>
      <c r="J21" s="26" t="s">
        <v>24</v>
      </c>
      <c r="K21" s="35">
        <v>42927</v>
      </c>
      <c r="L21" s="29">
        <v>5000</v>
      </c>
      <c r="M21" s="63">
        <f>SUM(L21-L22+L23-L24+L25-L26)</f>
        <v>0</v>
      </c>
      <c r="N21" s="7"/>
    </row>
    <row r="22" spans="1:14" s="8" customFormat="1" ht="18.75" customHeight="1">
      <c r="A22" s="85"/>
      <c r="B22" s="70"/>
      <c r="C22" s="73"/>
      <c r="D22" s="76"/>
      <c r="E22" s="56"/>
      <c r="F22" s="67"/>
      <c r="G22" s="79"/>
      <c r="H22" s="82"/>
      <c r="I22" s="56"/>
      <c r="J22" s="27" t="s">
        <v>25</v>
      </c>
      <c r="K22" s="32">
        <v>42929</v>
      </c>
      <c r="L22" s="30">
        <v>5000</v>
      </c>
      <c r="M22" s="64"/>
      <c r="N22" s="7"/>
    </row>
    <row r="23" spans="1:14" s="8" customFormat="1" ht="19.5" customHeight="1">
      <c r="A23" s="85"/>
      <c r="B23" s="70"/>
      <c r="C23" s="73"/>
      <c r="D23" s="76"/>
      <c r="E23" s="56"/>
      <c r="F23" s="67"/>
      <c r="G23" s="79"/>
      <c r="H23" s="82"/>
      <c r="I23" s="56"/>
      <c r="J23" s="27" t="s">
        <v>24</v>
      </c>
      <c r="K23" s="32"/>
      <c r="L23" s="30"/>
      <c r="M23" s="64"/>
      <c r="N23" s="7"/>
    </row>
    <row r="24" spans="1:14" s="8" customFormat="1" ht="18" customHeight="1">
      <c r="A24" s="85"/>
      <c r="B24" s="70"/>
      <c r="C24" s="73"/>
      <c r="D24" s="76"/>
      <c r="E24" s="56"/>
      <c r="F24" s="67"/>
      <c r="G24" s="79"/>
      <c r="H24" s="82"/>
      <c r="I24" s="56"/>
      <c r="J24" s="27" t="s">
        <v>25</v>
      </c>
      <c r="K24" s="32"/>
      <c r="L24" s="30"/>
      <c r="M24" s="64"/>
      <c r="N24" s="7"/>
    </row>
    <row r="25" spans="1:14" s="8" customFormat="1" ht="19.5" customHeight="1">
      <c r="A25" s="85"/>
      <c r="B25" s="70"/>
      <c r="C25" s="73"/>
      <c r="D25" s="76"/>
      <c r="E25" s="56"/>
      <c r="F25" s="67"/>
      <c r="G25" s="79"/>
      <c r="H25" s="82"/>
      <c r="I25" s="56"/>
      <c r="J25" s="27" t="s">
        <v>24</v>
      </c>
      <c r="K25" s="32"/>
      <c r="L25" s="30"/>
      <c r="M25" s="64"/>
      <c r="N25" s="7"/>
    </row>
    <row r="26" spans="1:14" s="8" customFormat="1" ht="18" customHeight="1">
      <c r="A26" s="86"/>
      <c r="B26" s="71"/>
      <c r="C26" s="74"/>
      <c r="D26" s="77"/>
      <c r="E26" s="57"/>
      <c r="F26" s="68"/>
      <c r="G26" s="80"/>
      <c r="H26" s="83"/>
      <c r="I26" s="57"/>
      <c r="J26" s="28" t="s">
        <v>25</v>
      </c>
      <c r="K26" s="32"/>
      <c r="L26" s="31"/>
      <c r="M26" s="65"/>
      <c r="N26" s="7"/>
    </row>
    <row r="27" spans="1:14" ht="12.75">
      <c r="A27" s="13"/>
      <c r="B27" s="61" t="s">
        <v>26</v>
      </c>
      <c r="C27" s="61"/>
      <c r="D27" s="61"/>
      <c r="E27" s="61"/>
      <c r="F27" s="14">
        <f>M15</f>
        <v>0</v>
      </c>
      <c r="G27" s="15"/>
      <c r="H27" s="15"/>
      <c r="I27" s="15"/>
      <c r="J27" s="15"/>
      <c r="K27" s="15"/>
      <c r="L27" s="15"/>
      <c r="M27" s="16"/>
      <c r="N27" s="7"/>
    </row>
    <row r="28" spans="1:6" ht="4.5" customHeight="1">
      <c r="A28" s="18"/>
      <c r="B28" s="20"/>
      <c r="C28" s="20"/>
      <c r="D28" s="20"/>
      <c r="E28" s="20"/>
      <c r="F28" s="12"/>
    </row>
    <row r="29" spans="1:14" ht="12.75">
      <c r="A29" s="17" t="s">
        <v>22</v>
      </c>
      <c r="B29" s="62" t="s">
        <v>31</v>
      </c>
      <c r="C29" s="62"/>
      <c r="D29" s="62"/>
      <c r="E29" s="62"/>
      <c r="F29" s="21"/>
      <c r="G29" s="15"/>
      <c r="H29" s="21">
        <v>0</v>
      </c>
      <c r="I29" s="15"/>
      <c r="J29" s="15"/>
      <c r="K29" s="15"/>
      <c r="L29" s="15"/>
      <c r="M29" s="16"/>
      <c r="N29" s="7"/>
    </row>
    <row r="30" spans="1:6" ht="4.5" customHeight="1">
      <c r="A30" s="18"/>
      <c r="B30" s="20"/>
      <c r="C30" s="20"/>
      <c r="D30" s="20"/>
      <c r="E30" s="20"/>
      <c r="F30" s="12"/>
    </row>
    <row r="31" spans="1:14" ht="12.75">
      <c r="A31" s="17" t="s">
        <v>27</v>
      </c>
      <c r="B31" s="88" t="s">
        <v>32</v>
      </c>
      <c r="C31" s="88"/>
      <c r="D31" s="88"/>
      <c r="E31" s="88"/>
      <c r="F31" s="88"/>
      <c r="G31" s="88"/>
      <c r="H31" s="21">
        <v>0</v>
      </c>
      <c r="I31" s="15"/>
      <c r="J31" s="15"/>
      <c r="K31" s="15"/>
      <c r="L31" s="15"/>
      <c r="M31" s="16"/>
      <c r="N31" s="7"/>
    </row>
    <row r="32" spans="1:6" ht="4.5" customHeight="1">
      <c r="A32" s="18"/>
      <c r="B32" s="20"/>
      <c r="C32" s="20"/>
      <c r="D32" s="20"/>
      <c r="E32" s="20"/>
      <c r="F32" s="12"/>
    </row>
    <row r="33" spans="1:14" ht="12.75">
      <c r="A33" s="17" t="s">
        <v>28</v>
      </c>
      <c r="B33" s="62" t="s">
        <v>33</v>
      </c>
      <c r="C33" s="62"/>
      <c r="D33" s="62"/>
      <c r="E33" s="62"/>
      <c r="F33" s="21"/>
      <c r="G33" s="15"/>
      <c r="H33" s="21">
        <v>0</v>
      </c>
      <c r="I33" s="15"/>
      <c r="J33" s="15"/>
      <c r="K33" s="15"/>
      <c r="L33" s="15"/>
      <c r="M33" s="16"/>
      <c r="N33" s="7"/>
    </row>
    <row r="34" spans="1:6" ht="4.5" customHeight="1">
      <c r="A34" s="18"/>
      <c r="B34" s="20"/>
      <c r="C34" s="20"/>
      <c r="D34" s="20"/>
      <c r="E34" s="20"/>
      <c r="F34" s="12"/>
    </row>
    <row r="35" spans="1:14" ht="12.75">
      <c r="A35" s="17" t="s">
        <v>29</v>
      </c>
      <c r="B35" s="62" t="s">
        <v>34</v>
      </c>
      <c r="C35" s="62"/>
      <c r="D35" s="62"/>
      <c r="E35" s="62"/>
      <c r="F35" s="21"/>
      <c r="G35" s="15"/>
      <c r="H35" s="21">
        <v>0</v>
      </c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30</v>
      </c>
      <c r="B37" s="19" t="s">
        <v>35</v>
      </c>
      <c r="C37" s="19"/>
      <c r="D37" s="19"/>
      <c r="E37" s="19"/>
      <c r="F37" s="21"/>
      <c r="G37" s="15"/>
      <c r="H37" s="21">
        <v>0</v>
      </c>
      <c r="I37" s="15"/>
      <c r="J37" s="15"/>
      <c r="K37" s="15"/>
      <c r="L37" s="15"/>
      <c r="M37" s="16"/>
      <c r="N37" s="7"/>
    </row>
    <row r="38" spans="1:14" ht="12.75">
      <c r="A38" s="22"/>
      <c r="B38" s="23"/>
      <c r="C38" s="23"/>
      <c r="D38" s="23"/>
      <c r="E38" s="23"/>
      <c r="F38" s="24"/>
      <c r="G38" s="25"/>
      <c r="H38" s="24"/>
      <c r="I38" s="25"/>
      <c r="J38" s="25"/>
      <c r="K38" s="25"/>
      <c r="L38" s="25"/>
      <c r="M38" s="25"/>
      <c r="N38" s="7"/>
    </row>
    <row r="39" spans="2:12" ht="12.75">
      <c r="B39" s="87" t="s">
        <v>50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1" spans="2:12" ht="12.75">
      <c r="B41" s="87" t="s">
        <v>36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</row>
  </sheetData>
  <mergeCells count="41"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15:A20"/>
    <mergeCell ref="B15:B20"/>
    <mergeCell ref="C15:C20"/>
    <mergeCell ref="D15:D20"/>
    <mergeCell ref="E15:E20"/>
    <mergeCell ref="F15:F20"/>
    <mergeCell ref="G15:G20"/>
    <mergeCell ref="H15:H20"/>
    <mergeCell ref="B41:L41"/>
    <mergeCell ref="B31:G31"/>
    <mergeCell ref="B33:E33"/>
    <mergeCell ref="B35:E35"/>
    <mergeCell ref="B39:L39"/>
    <mergeCell ref="I15:I20"/>
    <mergeCell ref="M15:M20"/>
    <mergeCell ref="A21:A26"/>
    <mergeCell ref="B21:B26"/>
    <mergeCell ref="C21:C26"/>
    <mergeCell ref="D21:D26"/>
    <mergeCell ref="E21:E26"/>
    <mergeCell ref="F21:F26"/>
    <mergeCell ref="G21:G26"/>
    <mergeCell ref="H21:H26"/>
    <mergeCell ref="I21:I26"/>
    <mergeCell ref="M21:M26"/>
    <mergeCell ref="B27:E27"/>
    <mergeCell ref="B29:E29"/>
  </mergeCells>
  <printOptions/>
  <pageMargins left="0.38" right="0.26" top="0.73" bottom="0.33" header="0.5" footer="0.2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 topLeftCell="A7">
      <selection activeCell="O30" sqref="O30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4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4"/>
    </row>
    <row r="6" spans="1:14" ht="13.5">
      <c r="A6" s="92" t="s">
        <v>84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"/>
    </row>
    <row r="7" ht="9" customHeight="1">
      <c r="N7" s="5" t="s">
        <v>17</v>
      </c>
    </row>
    <row r="8" spans="1:14" ht="13.5">
      <c r="A8" s="93" t="s">
        <v>18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6"/>
    </row>
    <row r="9" spans="1:14" s="34" customFormat="1" ht="13.5">
      <c r="A9" s="94" t="s">
        <v>76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33"/>
    </row>
    <row r="10" spans="1:14" ht="13.5">
      <c r="A10" s="89" t="s">
        <v>19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6"/>
    </row>
    <row r="11" ht="13.5">
      <c r="N11" s="5"/>
    </row>
    <row r="12" spans="1:14" s="8" customFormat="1" ht="35.25" customHeight="1">
      <c r="A12" s="90" t="s">
        <v>16</v>
      </c>
      <c r="B12" s="90" t="s">
        <v>4</v>
      </c>
      <c r="C12" s="90" t="s">
        <v>21</v>
      </c>
      <c r="D12" s="90" t="s">
        <v>6</v>
      </c>
      <c r="E12" s="90" t="s">
        <v>5</v>
      </c>
      <c r="F12" s="90" t="s">
        <v>7</v>
      </c>
      <c r="G12" s="90" t="s">
        <v>8</v>
      </c>
      <c r="H12" s="90"/>
      <c r="I12" s="90"/>
      <c r="J12" s="90" t="s">
        <v>12</v>
      </c>
      <c r="K12" s="90"/>
      <c r="L12" s="90"/>
      <c r="M12" s="90" t="s">
        <v>15</v>
      </c>
      <c r="N12" s="7" t="s">
        <v>20</v>
      </c>
    </row>
    <row r="13" spans="1:14" s="8" customFormat="1" ht="29.25">
      <c r="A13" s="90"/>
      <c r="B13" s="90"/>
      <c r="C13" s="90"/>
      <c r="D13" s="90"/>
      <c r="E13" s="90"/>
      <c r="F13" s="90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90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84" t="s">
        <v>22</v>
      </c>
      <c r="B15" s="69">
        <v>43049</v>
      </c>
      <c r="C15" s="72">
        <v>8</v>
      </c>
      <c r="D15" s="75" t="s">
        <v>47</v>
      </c>
      <c r="E15" s="55" t="s">
        <v>37</v>
      </c>
      <c r="F15" s="66" t="s">
        <v>23</v>
      </c>
      <c r="G15" s="78" t="s">
        <v>53</v>
      </c>
      <c r="H15" s="81">
        <v>125000</v>
      </c>
      <c r="I15" s="55" t="s">
        <v>54</v>
      </c>
      <c r="J15" s="40" t="s">
        <v>24</v>
      </c>
      <c r="K15" s="44">
        <v>43094</v>
      </c>
      <c r="L15" s="39">
        <v>125000</v>
      </c>
      <c r="M15" s="58">
        <f>SUM(L15-L16+L17-L18+L23-L24+L19-L20+L21-L22)</f>
        <v>0</v>
      </c>
      <c r="N15" s="7"/>
    </row>
    <row r="16" spans="1:14" s="8" customFormat="1" ht="18.75" customHeight="1">
      <c r="A16" s="85"/>
      <c r="B16" s="70"/>
      <c r="C16" s="73"/>
      <c r="D16" s="76"/>
      <c r="E16" s="56"/>
      <c r="F16" s="67"/>
      <c r="G16" s="79"/>
      <c r="H16" s="82"/>
      <c r="I16" s="56"/>
      <c r="J16" s="38" t="s">
        <v>25</v>
      </c>
      <c r="K16" s="44" t="s">
        <v>57</v>
      </c>
      <c r="L16" s="39">
        <v>95000</v>
      </c>
      <c r="M16" s="59"/>
      <c r="N16" s="7"/>
    </row>
    <row r="17" spans="1:14" s="8" customFormat="1" ht="19.5" customHeight="1">
      <c r="A17" s="85"/>
      <c r="B17" s="70"/>
      <c r="C17" s="73"/>
      <c r="D17" s="76"/>
      <c r="E17" s="56"/>
      <c r="F17" s="67"/>
      <c r="G17" s="79"/>
      <c r="H17" s="82"/>
      <c r="I17" s="56"/>
      <c r="J17" s="38" t="s">
        <v>24</v>
      </c>
      <c r="K17" s="44">
        <v>43122</v>
      </c>
      <c r="L17" s="39">
        <v>10000</v>
      </c>
      <c r="M17" s="59"/>
      <c r="N17" s="7"/>
    </row>
    <row r="18" spans="1:14" s="8" customFormat="1" ht="18" customHeight="1">
      <c r="A18" s="85"/>
      <c r="B18" s="70"/>
      <c r="C18" s="73"/>
      <c r="D18" s="76"/>
      <c r="E18" s="56"/>
      <c r="F18" s="67"/>
      <c r="G18" s="79"/>
      <c r="H18" s="82"/>
      <c r="I18" s="56"/>
      <c r="J18" s="38" t="s">
        <v>25</v>
      </c>
      <c r="K18" s="44"/>
      <c r="L18" s="39"/>
      <c r="M18" s="59"/>
      <c r="N18" s="7"/>
    </row>
    <row r="19" spans="1:14" s="8" customFormat="1" ht="18" customHeight="1">
      <c r="A19" s="85"/>
      <c r="B19" s="70"/>
      <c r="C19" s="73"/>
      <c r="D19" s="76"/>
      <c r="E19" s="56"/>
      <c r="F19" s="67"/>
      <c r="G19" s="79"/>
      <c r="H19" s="82"/>
      <c r="I19" s="56"/>
      <c r="J19" s="38" t="s">
        <v>24</v>
      </c>
      <c r="K19" s="44" t="s">
        <v>62</v>
      </c>
      <c r="L19" s="39">
        <v>48000</v>
      </c>
      <c r="M19" s="59"/>
      <c r="N19" s="7"/>
    </row>
    <row r="20" spans="1:14" s="8" customFormat="1" ht="18" customHeight="1">
      <c r="A20" s="85"/>
      <c r="B20" s="70"/>
      <c r="C20" s="73"/>
      <c r="D20" s="76"/>
      <c r="E20" s="56"/>
      <c r="F20" s="67"/>
      <c r="G20" s="79"/>
      <c r="H20" s="82"/>
      <c r="I20" s="56"/>
      <c r="J20" s="38" t="s">
        <v>25</v>
      </c>
      <c r="K20" s="44">
        <v>43145</v>
      </c>
      <c r="L20" s="39">
        <v>45000</v>
      </c>
      <c r="M20" s="59"/>
      <c r="N20" s="7"/>
    </row>
    <row r="21" spans="1:14" s="8" customFormat="1" ht="18" customHeight="1">
      <c r="A21" s="85"/>
      <c r="B21" s="70"/>
      <c r="C21" s="73"/>
      <c r="D21" s="76"/>
      <c r="E21" s="56"/>
      <c r="F21" s="67"/>
      <c r="G21" s="79"/>
      <c r="H21" s="82"/>
      <c r="I21" s="56"/>
      <c r="J21" s="38" t="s">
        <v>24</v>
      </c>
      <c r="K21" s="44" t="s">
        <v>64</v>
      </c>
      <c r="L21" s="39">
        <v>35000</v>
      </c>
      <c r="M21" s="59"/>
      <c r="N21" s="7"/>
    </row>
    <row r="22" spans="1:14" s="8" customFormat="1" ht="18" customHeight="1">
      <c r="A22" s="85"/>
      <c r="B22" s="70"/>
      <c r="C22" s="73"/>
      <c r="D22" s="76"/>
      <c r="E22" s="56"/>
      <c r="F22" s="67"/>
      <c r="G22" s="79"/>
      <c r="H22" s="82"/>
      <c r="I22" s="56"/>
      <c r="J22" s="38" t="s">
        <v>25</v>
      </c>
      <c r="K22" s="44" t="s">
        <v>65</v>
      </c>
      <c r="L22" s="39">
        <v>45000</v>
      </c>
      <c r="M22" s="59"/>
      <c r="N22" s="7"/>
    </row>
    <row r="23" spans="1:14" s="8" customFormat="1" ht="19.5" customHeight="1">
      <c r="A23" s="85"/>
      <c r="B23" s="70"/>
      <c r="C23" s="73"/>
      <c r="D23" s="76"/>
      <c r="E23" s="56"/>
      <c r="F23" s="67"/>
      <c r="G23" s="79"/>
      <c r="H23" s="82"/>
      <c r="I23" s="56"/>
      <c r="J23" s="38" t="s">
        <v>24</v>
      </c>
      <c r="K23" s="44" t="s">
        <v>67</v>
      </c>
      <c r="L23" s="39">
        <v>67000</v>
      </c>
      <c r="M23" s="59"/>
      <c r="N23" s="7"/>
    </row>
    <row r="24" spans="1:14" s="8" customFormat="1" ht="18" customHeight="1">
      <c r="A24" s="86"/>
      <c r="B24" s="71"/>
      <c r="C24" s="74"/>
      <c r="D24" s="77"/>
      <c r="E24" s="57"/>
      <c r="F24" s="68"/>
      <c r="G24" s="80"/>
      <c r="H24" s="83"/>
      <c r="I24" s="57"/>
      <c r="J24" s="41" t="s">
        <v>25</v>
      </c>
      <c r="K24" s="45" t="s">
        <v>68</v>
      </c>
      <c r="L24" s="42">
        <v>100000</v>
      </c>
      <c r="M24" s="60"/>
      <c r="N24" s="7"/>
    </row>
    <row r="25" spans="1:14" s="8" customFormat="1" ht="17.25" customHeight="1">
      <c r="A25" s="84">
        <v>2</v>
      </c>
      <c r="B25" s="69">
        <v>43230</v>
      </c>
      <c r="C25" s="72">
        <v>9</v>
      </c>
      <c r="D25" s="75" t="s">
        <v>47</v>
      </c>
      <c r="E25" s="55" t="s">
        <v>37</v>
      </c>
      <c r="F25" s="66" t="s">
        <v>23</v>
      </c>
      <c r="G25" s="78" t="s">
        <v>70</v>
      </c>
      <c r="H25" s="81">
        <v>125000</v>
      </c>
      <c r="I25" s="55" t="s">
        <v>69</v>
      </c>
      <c r="J25" s="48" t="s">
        <v>24</v>
      </c>
      <c r="K25" s="49">
        <v>43231</v>
      </c>
      <c r="L25" s="50">
        <v>20000</v>
      </c>
      <c r="M25" s="95">
        <f>SUM(L25-L26+L27-L28+L29-L30+L31-L32++L33-L34)</f>
        <v>47000</v>
      </c>
      <c r="N25" s="7"/>
    </row>
    <row r="26" spans="1:14" s="8" customFormat="1" ht="17.25" customHeight="1">
      <c r="A26" s="85"/>
      <c r="B26" s="70"/>
      <c r="C26" s="73"/>
      <c r="D26" s="76"/>
      <c r="E26" s="56"/>
      <c r="F26" s="67"/>
      <c r="G26" s="79"/>
      <c r="H26" s="82"/>
      <c r="I26" s="56"/>
      <c r="J26" s="48" t="s">
        <v>25</v>
      </c>
      <c r="K26" s="49">
        <v>43234</v>
      </c>
      <c r="L26" s="50">
        <v>20000</v>
      </c>
      <c r="M26" s="95"/>
      <c r="N26" s="7"/>
    </row>
    <row r="27" spans="1:14" s="8" customFormat="1" ht="17.25" customHeight="1">
      <c r="A27" s="85"/>
      <c r="B27" s="70"/>
      <c r="C27" s="73"/>
      <c r="D27" s="76"/>
      <c r="E27" s="56"/>
      <c r="F27" s="67"/>
      <c r="G27" s="79"/>
      <c r="H27" s="82"/>
      <c r="I27" s="56"/>
      <c r="J27" s="48" t="s">
        <v>24</v>
      </c>
      <c r="K27" s="49" t="s">
        <v>73</v>
      </c>
      <c r="L27" s="50">
        <v>77000</v>
      </c>
      <c r="M27" s="95"/>
      <c r="N27" s="7"/>
    </row>
    <row r="28" spans="1:14" s="8" customFormat="1" ht="17.25" customHeight="1">
      <c r="A28" s="85"/>
      <c r="B28" s="70"/>
      <c r="C28" s="73"/>
      <c r="D28" s="76"/>
      <c r="E28" s="56"/>
      <c r="F28" s="67"/>
      <c r="G28" s="79"/>
      <c r="H28" s="82"/>
      <c r="I28" s="56"/>
      <c r="J28" s="48" t="s">
        <v>25</v>
      </c>
      <c r="K28" s="49">
        <v>43260</v>
      </c>
      <c r="L28" s="50">
        <v>40000</v>
      </c>
      <c r="M28" s="95"/>
      <c r="N28" s="7"/>
    </row>
    <row r="29" spans="1:14" s="8" customFormat="1" ht="17.25" customHeight="1">
      <c r="A29" s="85"/>
      <c r="B29" s="70"/>
      <c r="C29" s="73"/>
      <c r="D29" s="76"/>
      <c r="E29" s="56"/>
      <c r="F29" s="67"/>
      <c r="G29" s="79"/>
      <c r="H29" s="82"/>
      <c r="I29" s="56"/>
      <c r="J29" s="48" t="s">
        <v>24</v>
      </c>
      <c r="K29" s="51" t="s">
        <v>77</v>
      </c>
      <c r="L29" s="50">
        <v>58000</v>
      </c>
      <c r="M29" s="95"/>
      <c r="N29" s="7"/>
    </row>
    <row r="30" spans="1:14" s="8" customFormat="1" ht="17.25" customHeight="1">
      <c r="A30" s="85"/>
      <c r="B30" s="70"/>
      <c r="C30" s="73"/>
      <c r="D30" s="76"/>
      <c r="E30" s="56"/>
      <c r="F30" s="67"/>
      <c r="G30" s="79"/>
      <c r="H30" s="82"/>
      <c r="I30" s="56"/>
      <c r="J30" s="48" t="s">
        <v>25</v>
      </c>
      <c r="K30" s="49" t="s">
        <v>78</v>
      </c>
      <c r="L30" s="50">
        <v>46000</v>
      </c>
      <c r="M30" s="95"/>
      <c r="N30" s="7"/>
    </row>
    <row r="31" spans="1:14" s="8" customFormat="1" ht="21" customHeight="1">
      <c r="A31" s="85"/>
      <c r="B31" s="70"/>
      <c r="C31" s="73"/>
      <c r="D31" s="76"/>
      <c r="E31" s="56"/>
      <c r="F31" s="67"/>
      <c r="G31" s="79"/>
      <c r="H31" s="82"/>
      <c r="I31" s="56"/>
      <c r="J31" s="48" t="s">
        <v>24</v>
      </c>
      <c r="K31" s="52" t="s">
        <v>82</v>
      </c>
      <c r="L31" s="50">
        <v>59000</v>
      </c>
      <c r="M31" s="95"/>
      <c r="N31" s="7"/>
    </row>
    <row r="32" spans="1:14" s="8" customFormat="1" ht="17.25" customHeight="1">
      <c r="A32" s="85"/>
      <c r="B32" s="70"/>
      <c r="C32" s="73"/>
      <c r="D32" s="76"/>
      <c r="E32" s="56"/>
      <c r="F32" s="67"/>
      <c r="G32" s="79"/>
      <c r="H32" s="82"/>
      <c r="I32" s="56"/>
      <c r="J32" s="48" t="s">
        <v>25</v>
      </c>
      <c r="K32" s="49" t="s">
        <v>79</v>
      </c>
      <c r="L32" s="50">
        <v>56000</v>
      </c>
      <c r="M32" s="95"/>
      <c r="N32" s="7"/>
    </row>
    <row r="33" spans="1:14" s="8" customFormat="1" ht="17.25" customHeight="1">
      <c r="A33" s="85"/>
      <c r="B33" s="70"/>
      <c r="C33" s="73"/>
      <c r="D33" s="76"/>
      <c r="E33" s="56"/>
      <c r="F33" s="67"/>
      <c r="G33" s="79"/>
      <c r="H33" s="82"/>
      <c r="I33" s="56"/>
      <c r="J33" s="48" t="s">
        <v>24</v>
      </c>
      <c r="K33" s="52" t="s">
        <v>83</v>
      </c>
      <c r="L33" s="50">
        <v>40000</v>
      </c>
      <c r="M33" s="95"/>
      <c r="N33" s="7"/>
    </row>
    <row r="34" spans="1:14" s="8" customFormat="1" ht="17.25" customHeight="1">
      <c r="A34" s="85"/>
      <c r="B34" s="70"/>
      <c r="C34" s="73"/>
      <c r="D34" s="76"/>
      <c r="E34" s="56"/>
      <c r="F34" s="67"/>
      <c r="G34" s="79"/>
      <c r="H34" s="82"/>
      <c r="I34" s="56"/>
      <c r="J34" s="48" t="s">
        <v>25</v>
      </c>
      <c r="K34" s="49">
        <v>43356</v>
      </c>
      <c r="L34" s="50">
        <v>45000</v>
      </c>
      <c r="M34" s="95"/>
      <c r="N34" s="7"/>
    </row>
    <row r="35" spans="1:14" s="37" customFormat="1" ht="15" customHeight="1" hidden="1">
      <c r="A35" s="66"/>
      <c r="B35" s="69"/>
      <c r="C35" s="72"/>
      <c r="D35" s="75"/>
      <c r="E35" s="55"/>
      <c r="F35" s="66"/>
      <c r="G35" s="78"/>
      <c r="H35" s="81"/>
      <c r="I35" s="55"/>
      <c r="J35" s="40"/>
      <c r="K35" s="43"/>
      <c r="L35" s="39"/>
      <c r="M35" s="58">
        <f>SUM(L35-L36+L37-L38+L39-L40)</f>
        <v>0</v>
      </c>
      <c r="N35" s="36"/>
    </row>
    <row r="36" spans="1:14" s="37" customFormat="1" ht="15" customHeight="1" hidden="1">
      <c r="A36" s="67"/>
      <c r="B36" s="70"/>
      <c r="C36" s="73"/>
      <c r="D36" s="76"/>
      <c r="E36" s="56"/>
      <c r="F36" s="67"/>
      <c r="G36" s="79"/>
      <c r="H36" s="82"/>
      <c r="I36" s="56"/>
      <c r="J36" s="38"/>
      <c r="K36" s="44"/>
      <c r="L36" s="39"/>
      <c r="M36" s="59"/>
      <c r="N36" s="36"/>
    </row>
    <row r="37" spans="1:14" s="37" customFormat="1" ht="15" customHeight="1" hidden="1">
      <c r="A37" s="67"/>
      <c r="B37" s="70"/>
      <c r="C37" s="73"/>
      <c r="D37" s="76"/>
      <c r="E37" s="56"/>
      <c r="F37" s="67"/>
      <c r="G37" s="79"/>
      <c r="H37" s="82"/>
      <c r="I37" s="56"/>
      <c r="J37" s="38"/>
      <c r="K37" s="44"/>
      <c r="L37" s="39"/>
      <c r="M37" s="59"/>
      <c r="N37" s="36"/>
    </row>
    <row r="38" spans="1:14" s="37" customFormat="1" ht="15" customHeight="1" hidden="1">
      <c r="A38" s="67"/>
      <c r="B38" s="70"/>
      <c r="C38" s="73"/>
      <c r="D38" s="76"/>
      <c r="E38" s="56"/>
      <c r="F38" s="67"/>
      <c r="G38" s="79"/>
      <c r="H38" s="82"/>
      <c r="I38" s="56"/>
      <c r="J38" s="38"/>
      <c r="K38" s="44"/>
      <c r="L38" s="39"/>
      <c r="M38" s="59"/>
      <c r="N38" s="36"/>
    </row>
    <row r="39" spans="1:14" s="37" customFormat="1" ht="15" customHeight="1" hidden="1">
      <c r="A39" s="67"/>
      <c r="B39" s="70"/>
      <c r="C39" s="73"/>
      <c r="D39" s="76"/>
      <c r="E39" s="56"/>
      <c r="F39" s="67"/>
      <c r="G39" s="79"/>
      <c r="H39" s="82"/>
      <c r="I39" s="56"/>
      <c r="J39" s="38"/>
      <c r="K39" s="44"/>
      <c r="L39" s="39"/>
      <c r="M39" s="59"/>
      <c r="N39" s="36"/>
    </row>
    <row r="40" spans="1:14" s="37" customFormat="1" ht="15" customHeight="1" hidden="1">
      <c r="A40" s="68"/>
      <c r="B40" s="71"/>
      <c r="C40" s="74"/>
      <c r="D40" s="77"/>
      <c r="E40" s="57"/>
      <c r="F40" s="68"/>
      <c r="G40" s="80"/>
      <c r="H40" s="83"/>
      <c r="I40" s="57"/>
      <c r="J40" s="38"/>
      <c r="K40" s="45"/>
      <c r="L40" s="42"/>
      <c r="M40" s="60"/>
      <c r="N40" s="36"/>
    </row>
    <row r="41" spans="1:14" ht="12.75">
      <c r="A41" s="13"/>
      <c r="B41" s="61" t="s">
        <v>26</v>
      </c>
      <c r="C41" s="61"/>
      <c r="D41" s="61"/>
      <c r="E41" s="61"/>
      <c r="F41" s="14">
        <f>SUM(M15+M25+M35)</f>
        <v>47000</v>
      </c>
      <c r="G41" s="15"/>
      <c r="H41" s="15"/>
      <c r="I41" s="15"/>
      <c r="J41" s="15"/>
      <c r="K41" s="15"/>
      <c r="L41" s="15"/>
      <c r="M41" s="16"/>
      <c r="N41" s="7"/>
    </row>
    <row r="42" spans="1:6" ht="9" customHeight="1">
      <c r="A42" s="18"/>
      <c r="B42" s="20"/>
      <c r="C42" s="20"/>
      <c r="D42" s="20"/>
      <c r="E42" s="20"/>
      <c r="F42" s="12"/>
    </row>
    <row r="43" spans="1:14" ht="12.75">
      <c r="A43" s="17" t="s">
        <v>22</v>
      </c>
      <c r="B43" s="62" t="s">
        <v>31</v>
      </c>
      <c r="C43" s="62"/>
      <c r="D43" s="62"/>
      <c r="E43" s="62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27</v>
      </c>
      <c r="B45" s="88" t="s">
        <v>32</v>
      </c>
      <c r="C45" s="88"/>
      <c r="D45" s="88"/>
      <c r="E45" s="88"/>
      <c r="F45" s="88"/>
      <c r="G45" s="88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28</v>
      </c>
      <c r="B47" s="62" t="s">
        <v>33</v>
      </c>
      <c r="C47" s="62"/>
      <c r="D47" s="62"/>
      <c r="E47" s="62"/>
      <c r="F47" s="21"/>
      <c r="G47" s="15"/>
      <c r="H47" s="21">
        <v>0</v>
      </c>
      <c r="I47" s="15"/>
      <c r="J47" s="15"/>
      <c r="K47" s="15"/>
      <c r="L47" s="15"/>
      <c r="M47" s="16"/>
      <c r="N47" s="7"/>
    </row>
    <row r="48" spans="1:6" ht="4.5" customHeight="1">
      <c r="A48" s="18"/>
      <c r="B48" s="20"/>
      <c r="C48" s="20"/>
      <c r="D48" s="20"/>
      <c r="E48" s="20"/>
      <c r="F48" s="12"/>
    </row>
    <row r="49" spans="1:14" ht="12.75">
      <c r="A49" s="17" t="s">
        <v>29</v>
      </c>
      <c r="B49" s="62" t="s">
        <v>34</v>
      </c>
      <c r="C49" s="62"/>
      <c r="D49" s="62"/>
      <c r="E49" s="62"/>
      <c r="F49" s="21"/>
      <c r="G49" s="15"/>
      <c r="H49" s="21">
        <v>0</v>
      </c>
      <c r="I49" s="15"/>
      <c r="J49" s="15"/>
      <c r="K49" s="15"/>
      <c r="L49" s="15"/>
      <c r="M49" s="16"/>
      <c r="N49" s="7"/>
    </row>
    <row r="50" spans="1:6" ht="4.5" customHeight="1">
      <c r="A50" s="18"/>
      <c r="B50" s="20"/>
      <c r="C50" s="20"/>
      <c r="D50" s="20"/>
      <c r="E50" s="20"/>
      <c r="F50" s="12"/>
    </row>
    <row r="51" spans="1:14" ht="12.75">
      <c r="A51" s="17" t="s">
        <v>30</v>
      </c>
      <c r="B51" s="19" t="s">
        <v>35</v>
      </c>
      <c r="C51" s="19"/>
      <c r="D51" s="19"/>
      <c r="E51" s="19"/>
      <c r="F51" s="21"/>
      <c r="G51" s="15"/>
      <c r="H51" s="21">
        <v>0</v>
      </c>
      <c r="I51" s="15"/>
      <c r="J51" s="15"/>
      <c r="K51" s="15"/>
      <c r="L51" s="15"/>
      <c r="M51" s="16"/>
      <c r="N51" s="7"/>
    </row>
    <row r="52" spans="1:14" ht="12.75">
      <c r="A52" s="22"/>
      <c r="B52" s="23"/>
      <c r="C52" s="23"/>
      <c r="D52" s="23"/>
      <c r="E52" s="23"/>
      <c r="F52" s="24"/>
      <c r="G52" s="25"/>
      <c r="H52" s="24"/>
      <c r="I52" s="25"/>
      <c r="J52" s="25"/>
      <c r="K52" s="25"/>
      <c r="L52" s="25"/>
      <c r="M52" s="25"/>
      <c r="N52" s="7"/>
    </row>
    <row r="53" spans="2:12" ht="12.75">
      <c r="B53" s="87" t="s">
        <v>80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5" spans="2:12" ht="12.75">
      <c r="B55" s="87" t="s">
        <v>36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</row>
  </sheetData>
  <mergeCells count="51">
    <mergeCell ref="B47:E47"/>
    <mergeCell ref="B49:E49"/>
    <mergeCell ref="B53:L53"/>
    <mergeCell ref="B55:L55"/>
    <mergeCell ref="M35:M40"/>
    <mergeCell ref="B41:E41"/>
    <mergeCell ref="B43:E43"/>
    <mergeCell ref="B45:G45"/>
    <mergeCell ref="I35:I40"/>
    <mergeCell ref="I25:I34"/>
    <mergeCell ref="M25:M34"/>
    <mergeCell ref="A35:A40"/>
    <mergeCell ref="B35:B40"/>
    <mergeCell ref="C35:C40"/>
    <mergeCell ref="D35:D40"/>
    <mergeCell ref="E35:E40"/>
    <mergeCell ref="F35:F40"/>
    <mergeCell ref="G35:G40"/>
    <mergeCell ref="H35:H40"/>
    <mergeCell ref="A25:A34"/>
    <mergeCell ref="B25:B34"/>
    <mergeCell ref="C25:C34"/>
    <mergeCell ref="D25:D34"/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15:A24"/>
    <mergeCell ref="B15:B24"/>
    <mergeCell ref="C15:C24"/>
    <mergeCell ref="D15:D24"/>
    <mergeCell ref="I15:I24"/>
    <mergeCell ref="M15:M24"/>
    <mergeCell ref="E25:E34"/>
    <mergeCell ref="F25:F34"/>
    <mergeCell ref="G25:G34"/>
    <mergeCell ref="H25:H34"/>
    <mergeCell ref="E15:E24"/>
    <mergeCell ref="F15:F24"/>
    <mergeCell ref="G15:G24"/>
    <mergeCell ref="H15:H24"/>
  </mergeCells>
  <printOptions/>
  <pageMargins left="0.6" right="0.4" top="0.6" bottom="0.23" header="0.5" footer="0.2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workbookViewId="0" topLeftCell="A13">
      <selection activeCell="F25" sqref="F25:F36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7" width="18.710937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4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4"/>
    </row>
    <row r="6" spans="1:14" ht="13.5">
      <c r="A6" s="92" t="s">
        <v>87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"/>
    </row>
    <row r="7" ht="9" customHeight="1">
      <c r="N7" s="5" t="s">
        <v>17</v>
      </c>
    </row>
    <row r="8" spans="1:14" ht="13.5">
      <c r="A8" s="93" t="s">
        <v>18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6"/>
    </row>
    <row r="9" spans="1:14" s="34" customFormat="1" ht="13.5">
      <c r="A9" s="94" t="s">
        <v>76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33"/>
    </row>
    <row r="10" spans="1:14" ht="13.5">
      <c r="A10" s="89" t="s">
        <v>19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6"/>
    </row>
    <row r="11" ht="13.5">
      <c r="N11" s="5"/>
    </row>
    <row r="12" spans="1:14" s="8" customFormat="1" ht="35.25" customHeight="1">
      <c r="A12" s="90" t="s">
        <v>16</v>
      </c>
      <c r="B12" s="90" t="s">
        <v>4</v>
      </c>
      <c r="C12" s="90" t="s">
        <v>21</v>
      </c>
      <c r="D12" s="90" t="s">
        <v>6</v>
      </c>
      <c r="E12" s="90" t="s">
        <v>5</v>
      </c>
      <c r="F12" s="90" t="s">
        <v>7</v>
      </c>
      <c r="G12" s="90" t="s">
        <v>8</v>
      </c>
      <c r="H12" s="90"/>
      <c r="I12" s="90"/>
      <c r="J12" s="90" t="s">
        <v>12</v>
      </c>
      <c r="K12" s="90"/>
      <c r="L12" s="90"/>
      <c r="M12" s="90" t="s">
        <v>15</v>
      </c>
      <c r="N12" s="7" t="s">
        <v>20</v>
      </c>
    </row>
    <row r="13" spans="1:14" s="8" customFormat="1" ht="29.25">
      <c r="A13" s="90"/>
      <c r="B13" s="90"/>
      <c r="C13" s="90"/>
      <c r="D13" s="90"/>
      <c r="E13" s="90"/>
      <c r="F13" s="90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90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84" t="s">
        <v>22</v>
      </c>
      <c r="B15" s="69">
        <v>43049</v>
      </c>
      <c r="C15" s="72">
        <v>8</v>
      </c>
      <c r="D15" s="75" t="s">
        <v>47</v>
      </c>
      <c r="E15" s="55" t="s">
        <v>37</v>
      </c>
      <c r="F15" s="66" t="s">
        <v>23</v>
      </c>
      <c r="G15" s="78" t="s">
        <v>53</v>
      </c>
      <c r="H15" s="81">
        <v>125000</v>
      </c>
      <c r="I15" s="55" t="s">
        <v>54</v>
      </c>
      <c r="J15" s="40" t="s">
        <v>24</v>
      </c>
      <c r="K15" s="44">
        <v>43094</v>
      </c>
      <c r="L15" s="39">
        <v>125000</v>
      </c>
      <c r="M15" s="58">
        <f>SUM(L15-L16+L17-L18+L23-L24+L19-L20+L21-L22)</f>
        <v>0</v>
      </c>
      <c r="N15" s="7"/>
    </row>
    <row r="16" spans="1:14" s="8" customFormat="1" ht="18.75" customHeight="1">
      <c r="A16" s="85"/>
      <c r="B16" s="70"/>
      <c r="C16" s="73"/>
      <c r="D16" s="76"/>
      <c r="E16" s="56"/>
      <c r="F16" s="67"/>
      <c r="G16" s="79"/>
      <c r="H16" s="82"/>
      <c r="I16" s="56"/>
      <c r="J16" s="38" t="s">
        <v>25</v>
      </c>
      <c r="K16" s="44" t="s">
        <v>57</v>
      </c>
      <c r="L16" s="39">
        <v>95000</v>
      </c>
      <c r="M16" s="59"/>
      <c r="N16" s="7"/>
    </row>
    <row r="17" spans="1:14" s="8" customFormat="1" ht="19.5" customHeight="1">
      <c r="A17" s="85"/>
      <c r="B17" s="70"/>
      <c r="C17" s="73"/>
      <c r="D17" s="76"/>
      <c r="E17" s="56"/>
      <c r="F17" s="67"/>
      <c r="G17" s="79"/>
      <c r="H17" s="82"/>
      <c r="I17" s="56"/>
      <c r="J17" s="38" t="s">
        <v>24</v>
      </c>
      <c r="K17" s="44">
        <v>43122</v>
      </c>
      <c r="L17" s="39">
        <v>10000</v>
      </c>
      <c r="M17" s="59"/>
      <c r="N17" s="7"/>
    </row>
    <row r="18" spans="1:14" s="8" customFormat="1" ht="18" customHeight="1">
      <c r="A18" s="85"/>
      <c r="B18" s="70"/>
      <c r="C18" s="73"/>
      <c r="D18" s="76"/>
      <c r="E18" s="56"/>
      <c r="F18" s="67"/>
      <c r="G18" s="79"/>
      <c r="H18" s="82"/>
      <c r="I18" s="56"/>
      <c r="J18" s="38" t="s">
        <v>25</v>
      </c>
      <c r="K18" s="44"/>
      <c r="L18" s="39"/>
      <c r="M18" s="59"/>
      <c r="N18" s="7"/>
    </row>
    <row r="19" spans="1:14" s="8" customFormat="1" ht="18" customHeight="1">
      <c r="A19" s="85"/>
      <c r="B19" s="70"/>
      <c r="C19" s="73"/>
      <c r="D19" s="76"/>
      <c r="E19" s="56"/>
      <c r="F19" s="67"/>
      <c r="G19" s="79"/>
      <c r="H19" s="82"/>
      <c r="I19" s="56"/>
      <c r="J19" s="38" t="s">
        <v>24</v>
      </c>
      <c r="K19" s="44" t="s">
        <v>62</v>
      </c>
      <c r="L19" s="39">
        <v>48000</v>
      </c>
      <c r="M19" s="59"/>
      <c r="N19" s="7"/>
    </row>
    <row r="20" spans="1:14" s="8" customFormat="1" ht="18" customHeight="1">
      <c r="A20" s="85"/>
      <c r="B20" s="70"/>
      <c r="C20" s="73"/>
      <c r="D20" s="76"/>
      <c r="E20" s="56"/>
      <c r="F20" s="67"/>
      <c r="G20" s="79"/>
      <c r="H20" s="82"/>
      <c r="I20" s="56"/>
      <c r="J20" s="38" t="s">
        <v>25</v>
      </c>
      <c r="K20" s="44">
        <v>43145</v>
      </c>
      <c r="L20" s="39">
        <v>45000</v>
      </c>
      <c r="M20" s="59"/>
      <c r="N20" s="7"/>
    </row>
    <row r="21" spans="1:14" s="8" customFormat="1" ht="18" customHeight="1">
      <c r="A21" s="85"/>
      <c r="B21" s="70"/>
      <c r="C21" s="73"/>
      <c r="D21" s="76"/>
      <c r="E21" s="56"/>
      <c r="F21" s="67"/>
      <c r="G21" s="79"/>
      <c r="H21" s="82"/>
      <c r="I21" s="56"/>
      <c r="J21" s="38" t="s">
        <v>24</v>
      </c>
      <c r="K21" s="44" t="s">
        <v>64</v>
      </c>
      <c r="L21" s="39">
        <v>35000</v>
      </c>
      <c r="M21" s="59"/>
      <c r="N21" s="7"/>
    </row>
    <row r="22" spans="1:14" s="8" customFormat="1" ht="18" customHeight="1">
      <c r="A22" s="85"/>
      <c r="B22" s="70"/>
      <c r="C22" s="73"/>
      <c r="D22" s="76"/>
      <c r="E22" s="56"/>
      <c r="F22" s="67"/>
      <c r="G22" s="79"/>
      <c r="H22" s="82"/>
      <c r="I22" s="56"/>
      <c r="J22" s="38" t="s">
        <v>25</v>
      </c>
      <c r="K22" s="44" t="s">
        <v>65</v>
      </c>
      <c r="L22" s="39">
        <v>45000</v>
      </c>
      <c r="M22" s="59"/>
      <c r="N22" s="7"/>
    </row>
    <row r="23" spans="1:14" s="8" customFormat="1" ht="19.5" customHeight="1">
      <c r="A23" s="85"/>
      <c r="B23" s="70"/>
      <c r="C23" s="73"/>
      <c r="D23" s="76"/>
      <c r="E23" s="56"/>
      <c r="F23" s="67"/>
      <c r="G23" s="79"/>
      <c r="H23" s="82"/>
      <c r="I23" s="56"/>
      <c r="J23" s="38" t="s">
        <v>24</v>
      </c>
      <c r="K23" s="44" t="s">
        <v>67</v>
      </c>
      <c r="L23" s="39">
        <v>67000</v>
      </c>
      <c r="M23" s="59"/>
      <c r="N23" s="7"/>
    </row>
    <row r="24" spans="1:14" s="8" customFormat="1" ht="18" customHeight="1">
      <c r="A24" s="86"/>
      <c r="B24" s="71"/>
      <c r="C24" s="74"/>
      <c r="D24" s="77"/>
      <c r="E24" s="57"/>
      <c r="F24" s="68"/>
      <c r="G24" s="80"/>
      <c r="H24" s="83"/>
      <c r="I24" s="57"/>
      <c r="J24" s="41" t="s">
        <v>25</v>
      </c>
      <c r="K24" s="45" t="s">
        <v>68</v>
      </c>
      <c r="L24" s="42">
        <v>100000</v>
      </c>
      <c r="M24" s="60"/>
      <c r="N24" s="7"/>
    </row>
    <row r="25" spans="1:14" s="8" customFormat="1" ht="17.25" customHeight="1">
      <c r="A25" s="84">
        <v>2</v>
      </c>
      <c r="B25" s="69">
        <v>43230</v>
      </c>
      <c r="C25" s="72">
        <v>9</v>
      </c>
      <c r="D25" s="75" t="s">
        <v>47</v>
      </c>
      <c r="E25" s="55" t="s">
        <v>37</v>
      </c>
      <c r="F25" s="66" t="s">
        <v>23</v>
      </c>
      <c r="G25" s="78" t="s">
        <v>70</v>
      </c>
      <c r="H25" s="81">
        <v>125000</v>
      </c>
      <c r="I25" s="55" t="s">
        <v>69</v>
      </c>
      <c r="J25" s="48" t="s">
        <v>24</v>
      </c>
      <c r="K25" s="49">
        <v>43231</v>
      </c>
      <c r="L25" s="50">
        <v>20000</v>
      </c>
      <c r="M25" s="95">
        <f>SUM(L25-L26+L27-L28+L29-L30+L31-L32++L33-L34+L35-L36)</f>
        <v>0</v>
      </c>
      <c r="N25" s="7"/>
    </row>
    <row r="26" spans="1:14" s="8" customFormat="1" ht="17.25" customHeight="1">
      <c r="A26" s="85"/>
      <c r="B26" s="70"/>
      <c r="C26" s="73"/>
      <c r="D26" s="76"/>
      <c r="E26" s="56"/>
      <c r="F26" s="67"/>
      <c r="G26" s="79"/>
      <c r="H26" s="82"/>
      <c r="I26" s="56"/>
      <c r="J26" s="48" t="s">
        <v>25</v>
      </c>
      <c r="K26" s="49">
        <v>43234</v>
      </c>
      <c r="L26" s="50">
        <v>20000</v>
      </c>
      <c r="M26" s="95"/>
      <c r="N26" s="7"/>
    </row>
    <row r="27" spans="1:14" s="8" customFormat="1" ht="17.25" customHeight="1">
      <c r="A27" s="85"/>
      <c r="B27" s="70"/>
      <c r="C27" s="73"/>
      <c r="D27" s="76"/>
      <c r="E27" s="56"/>
      <c r="F27" s="67"/>
      <c r="G27" s="79"/>
      <c r="H27" s="82"/>
      <c r="I27" s="56"/>
      <c r="J27" s="48" t="s">
        <v>24</v>
      </c>
      <c r="K27" s="49" t="s">
        <v>73</v>
      </c>
      <c r="L27" s="50">
        <v>77000</v>
      </c>
      <c r="M27" s="95"/>
      <c r="N27" s="7"/>
    </row>
    <row r="28" spans="1:14" s="8" customFormat="1" ht="17.25" customHeight="1">
      <c r="A28" s="85"/>
      <c r="B28" s="70"/>
      <c r="C28" s="73"/>
      <c r="D28" s="76"/>
      <c r="E28" s="56"/>
      <c r="F28" s="67"/>
      <c r="G28" s="79"/>
      <c r="H28" s="82"/>
      <c r="I28" s="56"/>
      <c r="J28" s="48" t="s">
        <v>25</v>
      </c>
      <c r="K28" s="49">
        <v>43260</v>
      </c>
      <c r="L28" s="50">
        <v>40000</v>
      </c>
      <c r="M28" s="95"/>
      <c r="N28" s="7"/>
    </row>
    <row r="29" spans="1:14" s="8" customFormat="1" ht="17.25" customHeight="1">
      <c r="A29" s="85"/>
      <c r="B29" s="70"/>
      <c r="C29" s="73"/>
      <c r="D29" s="76"/>
      <c r="E29" s="56"/>
      <c r="F29" s="67"/>
      <c r="G29" s="79"/>
      <c r="H29" s="82"/>
      <c r="I29" s="56"/>
      <c r="J29" s="48" t="s">
        <v>24</v>
      </c>
      <c r="K29" s="51" t="s">
        <v>77</v>
      </c>
      <c r="L29" s="50">
        <v>58000</v>
      </c>
      <c r="M29" s="95"/>
      <c r="N29" s="7"/>
    </row>
    <row r="30" spans="1:14" s="8" customFormat="1" ht="17.25" customHeight="1">
      <c r="A30" s="85"/>
      <c r="B30" s="70"/>
      <c r="C30" s="73"/>
      <c r="D30" s="76"/>
      <c r="E30" s="56"/>
      <c r="F30" s="67"/>
      <c r="G30" s="79"/>
      <c r="H30" s="82"/>
      <c r="I30" s="56"/>
      <c r="J30" s="48" t="s">
        <v>25</v>
      </c>
      <c r="K30" s="49" t="s">
        <v>78</v>
      </c>
      <c r="L30" s="50">
        <v>46000</v>
      </c>
      <c r="M30" s="95"/>
      <c r="N30" s="7"/>
    </row>
    <row r="31" spans="1:14" s="8" customFormat="1" ht="21" customHeight="1">
      <c r="A31" s="85"/>
      <c r="B31" s="70"/>
      <c r="C31" s="73"/>
      <c r="D31" s="76"/>
      <c r="E31" s="56"/>
      <c r="F31" s="67"/>
      <c r="G31" s="79"/>
      <c r="H31" s="82"/>
      <c r="I31" s="56"/>
      <c r="J31" s="48" t="s">
        <v>24</v>
      </c>
      <c r="K31" s="52" t="s">
        <v>82</v>
      </c>
      <c r="L31" s="50">
        <v>59000</v>
      </c>
      <c r="M31" s="95"/>
      <c r="N31" s="7"/>
    </row>
    <row r="32" spans="1:14" s="8" customFormat="1" ht="17.25" customHeight="1">
      <c r="A32" s="85"/>
      <c r="B32" s="70"/>
      <c r="C32" s="73"/>
      <c r="D32" s="76"/>
      <c r="E32" s="56"/>
      <c r="F32" s="67"/>
      <c r="G32" s="79"/>
      <c r="H32" s="82"/>
      <c r="I32" s="56"/>
      <c r="J32" s="48" t="s">
        <v>25</v>
      </c>
      <c r="K32" s="49" t="s">
        <v>79</v>
      </c>
      <c r="L32" s="50">
        <v>56000</v>
      </c>
      <c r="M32" s="95"/>
      <c r="N32" s="7"/>
    </row>
    <row r="33" spans="1:14" s="8" customFormat="1" ht="17.25" customHeight="1">
      <c r="A33" s="85"/>
      <c r="B33" s="70"/>
      <c r="C33" s="73"/>
      <c r="D33" s="76"/>
      <c r="E33" s="56"/>
      <c r="F33" s="67"/>
      <c r="G33" s="79"/>
      <c r="H33" s="82"/>
      <c r="I33" s="56"/>
      <c r="J33" s="48" t="s">
        <v>24</v>
      </c>
      <c r="K33" s="52" t="s">
        <v>83</v>
      </c>
      <c r="L33" s="50">
        <v>40000</v>
      </c>
      <c r="M33" s="95"/>
      <c r="N33" s="7"/>
    </row>
    <row r="34" spans="1:14" s="8" customFormat="1" ht="17.25" customHeight="1">
      <c r="A34" s="85"/>
      <c r="B34" s="70"/>
      <c r="C34" s="73"/>
      <c r="D34" s="76"/>
      <c r="E34" s="56"/>
      <c r="F34" s="67"/>
      <c r="G34" s="79"/>
      <c r="H34" s="82"/>
      <c r="I34" s="56"/>
      <c r="J34" s="48" t="s">
        <v>25</v>
      </c>
      <c r="K34" s="49">
        <v>43356</v>
      </c>
      <c r="L34" s="50">
        <v>45000</v>
      </c>
      <c r="M34" s="95"/>
      <c r="N34" s="7"/>
    </row>
    <row r="35" spans="1:14" s="8" customFormat="1" ht="33.75" customHeight="1">
      <c r="A35" s="85"/>
      <c r="B35" s="70"/>
      <c r="C35" s="73"/>
      <c r="D35" s="76"/>
      <c r="E35" s="56"/>
      <c r="F35" s="67"/>
      <c r="G35" s="79"/>
      <c r="H35" s="82"/>
      <c r="I35" s="56"/>
      <c r="J35" s="48" t="s">
        <v>24</v>
      </c>
      <c r="K35" s="52" t="s">
        <v>85</v>
      </c>
      <c r="L35" s="50">
        <v>20000</v>
      </c>
      <c r="M35" s="95"/>
      <c r="N35" s="7"/>
    </row>
    <row r="36" spans="1:14" s="8" customFormat="1" ht="17.25" customHeight="1">
      <c r="A36" s="86"/>
      <c r="B36" s="71"/>
      <c r="C36" s="74"/>
      <c r="D36" s="77"/>
      <c r="E36" s="57"/>
      <c r="F36" s="68"/>
      <c r="G36" s="80"/>
      <c r="H36" s="83"/>
      <c r="I36" s="57"/>
      <c r="J36" s="48" t="s">
        <v>25</v>
      </c>
      <c r="K36" s="49" t="s">
        <v>86</v>
      </c>
      <c r="L36" s="50">
        <v>67000</v>
      </c>
      <c r="M36" s="95"/>
      <c r="N36" s="7"/>
    </row>
    <row r="37" spans="1:14" s="37" customFormat="1" ht="15" customHeight="1" hidden="1">
      <c r="A37" s="66"/>
      <c r="B37" s="69"/>
      <c r="C37" s="72"/>
      <c r="D37" s="75"/>
      <c r="E37" s="55"/>
      <c r="F37" s="66"/>
      <c r="G37" s="78"/>
      <c r="H37" s="81"/>
      <c r="I37" s="55"/>
      <c r="J37" s="40"/>
      <c r="K37" s="43"/>
      <c r="L37" s="39"/>
      <c r="M37" s="58">
        <f>SUM(L37-L38+L39-L40+L41-L42)</f>
        <v>0</v>
      </c>
      <c r="N37" s="36"/>
    </row>
    <row r="38" spans="1:14" s="37" customFormat="1" ht="15" customHeight="1" hidden="1">
      <c r="A38" s="67"/>
      <c r="B38" s="70"/>
      <c r="C38" s="73"/>
      <c r="D38" s="76"/>
      <c r="E38" s="56"/>
      <c r="F38" s="67"/>
      <c r="G38" s="79"/>
      <c r="H38" s="82"/>
      <c r="I38" s="56"/>
      <c r="J38" s="38"/>
      <c r="K38" s="44"/>
      <c r="L38" s="39"/>
      <c r="M38" s="59"/>
      <c r="N38" s="36"/>
    </row>
    <row r="39" spans="1:14" s="37" customFormat="1" ht="15" customHeight="1" hidden="1">
      <c r="A39" s="67"/>
      <c r="B39" s="70"/>
      <c r="C39" s="73"/>
      <c r="D39" s="76"/>
      <c r="E39" s="56"/>
      <c r="F39" s="67"/>
      <c r="G39" s="79"/>
      <c r="H39" s="82"/>
      <c r="I39" s="56"/>
      <c r="J39" s="38"/>
      <c r="K39" s="44"/>
      <c r="L39" s="39"/>
      <c r="M39" s="59"/>
      <c r="N39" s="36"/>
    </row>
    <row r="40" spans="1:14" s="37" customFormat="1" ht="15" customHeight="1" hidden="1">
      <c r="A40" s="67"/>
      <c r="B40" s="70"/>
      <c r="C40" s="73"/>
      <c r="D40" s="76"/>
      <c r="E40" s="56"/>
      <c r="F40" s="67"/>
      <c r="G40" s="79"/>
      <c r="H40" s="82"/>
      <c r="I40" s="56"/>
      <c r="J40" s="38"/>
      <c r="K40" s="44"/>
      <c r="L40" s="39"/>
      <c r="M40" s="59"/>
      <c r="N40" s="36"/>
    </row>
    <row r="41" spans="1:14" s="37" customFormat="1" ht="15" customHeight="1" hidden="1">
      <c r="A41" s="67"/>
      <c r="B41" s="70"/>
      <c r="C41" s="73"/>
      <c r="D41" s="76"/>
      <c r="E41" s="56"/>
      <c r="F41" s="67"/>
      <c r="G41" s="79"/>
      <c r="H41" s="82"/>
      <c r="I41" s="56"/>
      <c r="J41" s="38"/>
      <c r="K41" s="44"/>
      <c r="L41" s="39"/>
      <c r="M41" s="59"/>
      <c r="N41" s="36"/>
    </row>
    <row r="42" spans="1:14" s="37" customFormat="1" ht="15" customHeight="1" hidden="1">
      <c r="A42" s="68"/>
      <c r="B42" s="71"/>
      <c r="C42" s="74"/>
      <c r="D42" s="77"/>
      <c r="E42" s="57"/>
      <c r="F42" s="68"/>
      <c r="G42" s="80"/>
      <c r="H42" s="83"/>
      <c r="I42" s="57"/>
      <c r="J42" s="38"/>
      <c r="K42" s="45"/>
      <c r="L42" s="42"/>
      <c r="M42" s="60"/>
      <c r="N42" s="36"/>
    </row>
    <row r="43" spans="1:14" ht="12.75">
      <c r="A43" s="13"/>
      <c r="B43" s="61" t="s">
        <v>26</v>
      </c>
      <c r="C43" s="61"/>
      <c r="D43" s="61"/>
      <c r="E43" s="61"/>
      <c r="F43" s="14">
        <f>SUM(M15+M25+M37)</f>
        <v>0</v>
      </c>
      <c r="G43" s="15"/>
      <c r="H43" s="15"/>
      <c r="I43" s="15"/>
      <c r="J43" s="15"/>
      <c r="K43" s="15"/>
      <c r="L43" s="15"/>
      <c r="M43" s="16"/>
      <c r="N43" s="7"/>
    </row>
    <row r="44" spans="1:6" ht="9" customHeight="1">
      <c r="A44" s="18"/>
      <c r="B44" s="20"/>
      <c r="C44" s="20"/>
      <c r="D44" s="20"/>
      <c r="E44" s="20"/>
      <c r="F44" s="12"/>
    </row>
    <row r="45" spans="1:14" ht="12.75">
      <c r="A45" s="17" t="s">
        <v>22</v>
      </c>
      <c r="B45" s="62" t="s">
        <v>31</v>
      </c>
      <c r="C45" s="62"/>
      <c r="D45" s="62"/>
      <c r="E45" s="62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27</v>
      </c>
      <c r="B47" s="88" t="s">
        <v>32</v>
      </c>
      <c r="C47" s="88"/>
      <c r="D47" s="88"/>
      <c r="E47" s="88"/>
      <c r="F47" s="88"/>
      <c r="G47" s="88"/>
      <c r="H47" s="21">
        <v>0</v>
      </c>
      <c r="I47" s="15"/>
      <c r="J47" s="15"/>
      <c r="K47" s="15"/>
      <c r="L47" s="15"/>
      <c r="M47" s="16"/>
      <c r="N47" s="7"/>
    </row>
    <row r="48" spans="1:6" ht="4.5" customHeight="1">
      <c r="A48" s="18"/>
      <c r="B48" s="20"/>
      <c r="C48" s="20"/>
      <c r="D48" s="20"/>
      <c r="E48" s="20"/>
      <c r="F48" s="12"/>
    </row>
    <row r="49" spans="1:14" ht="12.75">
      <c r="A49" s="17" t="s">
        <v>28</v>
      </c>
      <c r="B49" s="62" t="s">
        <v>33</v>
      </c>
      <c r="C49" s="62"/>
      <c r="D49" s="62"/>
      <c r="E49" s="62"/>
      <c r="F49" s="21"/>
      <c r="G49" s="15"/>
      <c r="H49" s="21">
        <v>0</v>
      </c>
      <c r="I49" s="15"/>
      <c r="J49" s="15"/>
      <c r="K49" s="15"/>
      <c r="L49" s="15"/>
      <c r="M49" s="16"/>
      <c r="N49" s="7"/>
    </row>
    <row r="50" spans="1:6" ht="4.5" customHeight="1">
      <c r="A50" s="18"/>
      <c r="B50" s="20"/>
      <c r="C50" s="20"/>
      <c r="D50" s="20"/>
      <c r="E50" s="20"/>
      <c r="F50" s="12"/>
    </row>
    <row r="51" spans="1:14" ht="12.75">
      <c r="A51" s="17" t="s">
        <v>29</v>
      </c>
      <c r="B51" s="62" t="s">
        <v>34</v>
      </c>
      <c r="C51" s="62"/>
      <c r="D51" s="62"/>
      <c r="E51" s="62"/>
      <c r="F51" s="21"/>
      <c r="G51" s="15"/>
      <c r="H51" s="21">
        <v>0</v>
      </c>
      <c r="I51" s="15"/>
      <c r="J51" s="15"/>
      <c r="K51" s="15"/>
      <c r="L51" s="15"/>
      <c r="M51" s="16"/>
      <c r="N51" s="7"/>
    </row>
    <row r="52" spans="1:6" ht="4.5" customHeight="1">
      <c r="A52" s="18"/>
      <c r="B52" s="20"/>
      <c r="C52" s="20"/>
      <c r="D52" s="20"/>
      <c r="E52" s="20"/>
      <c r="F52" s="12"/>
    </row>
    <row r="53" spans="1:14" ht="12.75">
      <c r="A53" s="17" t="s">
        <v>30</v>
      </c>
      <c r="B53" s="19" t="s">
        <v>35</v>
      </c>
      <c r="C53" s="19"/>
      <c r="D53" s="19"/>
      <c r="E53" s="19"/>
      <c r="F53" s="21"/>
      <c r="G53" s="15"/>
      <c r="H53" s="21">
        <v>0</v>
      </c>
      <c r="I53" s="15"/>
      <c r="J53" s="15"/>
      <c r="K53" s="15"/>
      <c r="L53" s="15"/>
      <c r="M53" s="16"/>
      <c r="N53" s="7"/>
    </row>
    <row r="54" spans="1:14" ht="12.75">
      <c r="A54" s="22"/>
      <c r="B54" s="23"/>
      <c r="C54" s="23"/>
      <c r="D54" s="23"/>
      <c r="E54" s="23"/>
      <c r="F54" s="24"/>
      <c r="G54" s="25"/>
      <c r="H54" s="24"/>
      <c r="I54" s="25"/>
      <c r="J54" s="25"/>
      <c r="K54" s="25"/>
      <c r="L54" s="25"/>
      <c r="M54" s="25"/>
      <c r="N54" s="7"/>
    </row>
    <row r="55" spans="2:12" ht="12.75">
      <c r="B55" s="87" t="s">
        <v>80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7" spans="2:12" ht="12.75">
      <c r="B57" s="87" t="s">
        <v>36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</row>
  </sheetData>
  <mergeCells count="51">
    <mergeCell ref="B49:E49"/>
    <mergeCell ref="B51:E51"/>
    <mergeCell ref="B55:L55"/>
    <mergeCell ref="B57:L57"/>
    <mergeCell ref="M37:M42"/>
    <mergeCell ref="B43:E43"/>
    <mergeCell ref="B45:E45"/>
    <mergeCell ref="B47:G47"/>
    <mergeCell ref="I37:I42"/>
    <mergeCell ref="I25:I36"/>
    <mergeCell ref="M25:M36"/>
    <mergeCell ref="A37:A42"/>
    <mergeCell ref="B37:B42"/>
    <mergeCell ref="C37:C42"/>
    <mergeCell ref="D37:D42"/>
    <mergeCell ref="E37:E42"/>
    <mergeCell ref="F37:F42"/>
    <mergeCell ref="G37:G42"/>
    <mergeCell ref="H37:H42"/>
    <mergeCell ref="A25:A36"/>
    <mergeCell ref="B25:B36"/>
    <mergeCell ref="C25:C36"/>
    <mergeCell ref="D25:D36"/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15:A24"/>
    <mergeCell ref="B15:B24"/>
    <mergeCell ref="C15:C24"/>
    <mergeCell ref="D15:D24"/>
    <mergeCell ref="I15:I24"/>
    <mergeCell ref="M15:M24"/>
    <mergeCell ref="E25:E36"/>
    <mergeCell ref="F25:F36"/>
    <mergeCell ref="G25:G36"/>
    <mergeCell ref="H25:H36"/>
    <mergeCell ref="E15:E24"/>
    <mergeCell ref="F15:F24"/>
    <mergeCell ref="G15:G24"/>
    <mergeCell ref="H15:H24"/>
  </mergeCells>
  <printOptions/>
  <pageMargins left="0.6" right="0.4" top="0.6" bottom="0.23" header="0.5" footer="0.2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zoomScaleSheetLayoutView="100" workbookViewId="0" topLeftCell="A1">
      <selection activeCell="K51" sqref="K51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20.28125" style="0" customWidth="1"/>
    <col min="7" max="7" width="18.710937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4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4"/>
    </row>
    <row r="6" spans="1:14" ht="13.5">
      <c r="A6" s="92" t="s">
        <v>104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"/>
    </row>
    <row r="7" ht="9" customHeight="1">
      <c r="N7" s="5" t="s">
        <v>17</v>
      </c>
    </row>
    <row r="8" spans="1:14" ht="13.5">
      <c r="A8" s="93" t="s">
        <v>18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6"/>
    </row>
    <row r="9" spans="1:14" s="34" customFormat="1" ht="13.5">
      <c r="A9" s="94" t="s">
        <v>76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33"/>
    </row>
    <row r="10" spans="1:14" ht="13.5">
      <c r="A10" s="89" t="s">
        <v>19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6"/>
    </row>
    <row r="11" ht="13.5">
      <c r="N11" s="5"/>
    </row>
    <row r="12" spans="1:14" s="8" customFormat="1" ht="35.25" customHeight="1">
      <c r="A12" s="90" t="s">
        <v>16</v>
      </c>
      <c r="B12" s="90" t="s">
        <v>4</v>
      </c>
      <c r="C12" s="90" t="s">
        <v>21</v>
      </c>
      <c r="D12" s="90" t="s">
        <v>6</v>
      </c>
      <c r="E12" s="90" t="s">
        <v>5</v>
      </c>
      <c r="F12" s="90" t="s">
        <v>7</v>
      </c>
      <c r="G12" s="90" t="s">
        <v>8</v>
      </c>
      <c r="H12" s="90"/>
      <c r="I12" s="90"/>
      <c r="J12" s="90" t="s">
        <v>12</v>
      </c>
      <c r="K12" s="90"/>
      <c r="L12" s="90"/>
      <c r="M12" s="90" t="s">
        <v>15</v>
      </c>
      <c r="N12" s="7" t="s">
        <v>20</v>
      </c>
    </row>
    <row r="13" spans="1:14" s="8" customFormat="1" ht="29.25">
      <c r="A13" s="90"/>
      <c r="B13" s="90"/>
      <c r="C13" s="90"/>
      <c r="D13" s="90"/>
      <c r="E13" s="90"/>
      <c r="F13" s="90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90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84" t="s">
        <v>22</v>
      </c>
      <c r="B15" s="69">
        <v>43049</v>
      </c>
      <c r="C15" s="72">
        <v>8</v>
      </c>
      <c r="D15" s="75" t="s">
        <v>47</v>
      </c>
      <c r="E15" s="55" t="s">
        <v>37</v>
      </c>
      <c r="F15" s="66" t="s">
        <v>23</v>
      </c>
      <c r="G15" s="78" t="s">
        <v>53</v>
      </c>
      <c r="H15" s="81">
        <v>125000</v>
      </c>
      <c r="I15" s="55" t="s">
        <v>54</v>
      </c>
      <c r="J15" s="40" t="s">
        <v>24</v>
      </c>
      <c r="K15" s="44">
        <v>43094</v>
      </c>
      <c r="L15" s="39">
        <v>125000</v>
      </c>
      <c r="M15" s="58">
        <f>SUM(L15-L16+L17-L18+L23-L24+L19-L20+L21-L22)</f>
        <v>0</v>
      </c>
      <c r="N15" s="7"/>
    </row>
    <row r="16" spans="1:14" s="8" customFormat="1" ht="18.75" customHeight="1">
      <c r="A16" s="85"/>
      <c r="B16" s="70"/>
      <c r="C16" s="73"/>
      <c r="D16" s="76"/>
      <c r="E16" s="56"/>
      <c r="F16" s="67"/>
      <c r="G16" s="79"/>
      <c r="H16" s="82"/>
      <c r="I16" s="56"/>
      <c r="J16" s="38" t="s">
        <v>25</v>
      </c>
      <c r="K16" s="44" t="s">
        <v>57</v>
      </c>
      <c r="L16" s="39">
        <v>95000</v>
      </c>
      <c r="M16" s="59"/>
      <c r="N16" s="7"/>
    </row>
    <row r="17" spans="1:14" s="8" customFormat="1" ht="19.5" customHeight="1">
      <c r="A17" s="85"/>
      <c r="B17" s="70"/>
      <c r="C17" s="73"/>
      <c r="D17" s="76"/>
      <c r="E17" s="56"/>
      <c r="F17" s="67"/>
      <c r="G17" s="79"/>
      <c r="H17" s="82"/>
      <c r="I17" s="56"/>
      <c r="J17" s="38" t="s">
        <v>24</v>
      </c>
      <c r="K17" s="44">
        <v>43122</v>
      </c>
      <c r="L17" s="39">
        <v>10000</v>
      </c>
      <c r="M17" s="59"/>
      <c r="N17" s="7"/>
    </row>
    <row r="18" spans="1:14" s="8" customFormat="1" ht="18" customHeight="1">
      <c r="A18" s="85"/>
      <c r="B18" s="70"/>
      <c r="C18" s="73"/>
      <c r="D18" s="76"/>
      <c r="E18" s="56"/>
      <c r="F18" s="67"/>
      <c r="G18" s="79"/>
      <c r="H18" s="82"/>
      <c r="I18" s="56"/>
      <c r="J18" s="38" t="s">
        <v>25</v>
      </c>
      <c r="K18" s="44"/>
      <c r="L18" s="39"/>
      <c r="M18" s="59"/>
      <c r="N18" s="7"/>
    </row>
    <row r="19" spans="1:14" s="8" customFormat="1" ht="18" customHeight="1">
      <c r="A19" s="85"/>
      <c r="B19" s="70"/>
      <c r="C19" s="73"/>
      <c r="D19" s="76"/>
      <c r="E19" s="56"/>
      <c r="F19" s="67"/>
      <c r="G19" s="79"/>
      <c r="H19" s="82"/>
      <c r="I19" s="56"/>
      <c r="J19" s="38" t="s">
        <v>24</v>
      </c>
      <c r="K19" s="44" t="s">
        <v>62</v>
      </c>
      <c r="L19" s="39">
        <v>48000</v>
      </c>
      <c r="M19" s="59"/>
      <c r="N19" s="7"/>
    </row>
    <row r="20" spans="1:14" s="8" customFormat="1" ht="18" customHeight="1">
      <c r="A20" s="85"/>
      <c r="B20" s="70"/>
      <c r="C20" s="73"/>
      <c r="D20" s="76"/>
      <c r="E20" s="56"/>
      <c r="F20" s="67"/>
      <c r="G20" s="79"/>
      <c r="H20" s="82"/>
      <c r="I20" s="56"/>
      <c r="J20" s="38" t="s">
        <v>25</v>
      </c>
      <c r="K20" s="44">
        <v>43145</v>
      </c>
      <c r="L20" s="39">
        <v>45000</v>
      </c>
      <c r="M20" s="59"/>
      <c r="N20" s="7"/>
    </row>
    <row r="21" spans="1:14" s="8" customFormat="1" ht="18" customHeight="1">
      <c r="A21" s="85"/>
      <c r="B21" s="70"/>
      <c r="C21" s="73"/>
      <c r="D21" s="76"/>
      <c r="E21" s="56"/>
      <c r="F21" s="67"/>
      <c r="G21" s="79"/>
      <c r="H21" s="82"/>
      <c r="I21" s="56"/>
      <c r="J21" s="38" t="s">
        <v>24</v>
      </c>
      <c r="K21" s="44" t="s">
        <v>64</v>
      </c>
      <c r="L21" s="39">
        <v>35000</v>
      </c>
      <c r="M21" s="59"/>
      <c r="N21" s="7"/>
    </row>
    <row r="22" spans="1:14" s="8" customFormat="1" ht="18" customHeight="1">
      <c r="A22" s="85"/>
      <c r="B22" s="70"/>
      <c r="C22" s="73"/>
      <c r="D22" s="76"/>
      <c r="E22" s="56"/>
      <c r="F22" s="67"/>
      <c r="G22" s="79"/>
      <c r="H22" s="82"/>
      <c r="I22" s="56"/>
      <c r="J22" s="38" t="s">
        <v>25</v>
      </c>
      <c r="K22" s="44" t="s">
        <v>65</v>
      </c>
      <c r="L22" s="39">
        <v>45000</v>
      </c>
      <c r="M22" s="59"/>
      <c r="N22" s="7"/>
    </row>
    <row r="23" spans="1:14" s="8" customFormat="1" ht="19.5" customHeight="1">
      <c r="A23" s="85"/>
      <c r="B23" s="70"/>
      <c r="C23" s="73"/>
      <c r="D23" s="76"/>
      <c r="E23" s="56"/>
      <c r="F23" s="67"/>
      <c r="G23" s="79"/>
      <c r="H23" s="82"/>
      <c r="I23" s="56"/>
      <c r="J23" s="38" t="s">
        <v>24</v>
      </c>
      <c r="K23" s="44" t="s">
        <v>67</v>
      </c>
      <c r="L23" s="39">
        <v>67000</v>
      </c>
      <c r="M23" s="59"/>
      <c r="N23" s="7"/>
    </row>
    <row r="24" spans="1:14" s="8" customFormat="1" ht="18" customHeight="1">
      <c r="A24" s="86"/>
      <c r="B24" s="71"/>
      <c r="C24" s="74"/>
      <c r="D24" s="77"/>
      <c r="E24" s="57"/>
      <c r="F24" s="68"/>
      <c r="G24" s="80"/>
      <c r="H24" s="83"/>
      <c r="I24" s="57"/>
      <c r="J24" s="41" t="s">
        <v>25</v>
      </c>
      <c r="K24" s="45" t="s">
        <v>68</v>
      </c>
      <c r="L24" s="42">
        <v>100000</v>
      </c>
      <c r="M24" s="60"/>
      <c r="N24" s="7"/>
    </row>
    <row r="25" spans="1:14" s="8" customFormat="1" ht="17.25" customHeight="1">
      <c r="A25" s="84">
        <v>2</v>
      </c>
      <c r="B25" s="69">
        <v>43230</v>
      </c>
      <c r="C25" s="72">
        <v>9</v>
      </c>
      <c r="D25" s="75" t="s">
        <v>47</v>
      </c>
      <c r="E25" s="55" t="s">
        <v>37</v>
      </c>
      <c r="F25" s="66" t="s">
        <v>23</v>
      </c>
      <c r="G25" s="78" t="s">
        <v>70</v>
      </c>
      <c r="H25" s="81">
        <v>125000</v>
      </c>
      <c r="I25" s="55" t="s">
        <v>69</v>
      </c>
      <c r="J25" s="48" t="s">
        <v>24</v>
      </c>
      <c r="K25" s="49">
        <v>43231</v>
      </c>
      <c r="L25" s="50">
        <v>20000</v>
      </c>
      <c r="M25" s="95">
        <f>SUM(L25-L26+L27-L28+L29-L30+L31-L32++L33-L34+L35-L36)</f>
        <v>0</v>
      </c>
      <c r="N25" s="7"/>
    </row>
    <row r="26" spans="1:14" s="8" customFormat="1" ht="17.25" customHeight="1">
      <c r="A26" s="85"/>
      <c r="B26" s="70"/>
      <c r="C26" s="73"/>
      <c r="D26" s="76"/>
      <c r="E26" s="56"/>
      <c r="F26" s="67"/>
      <c r="G26" s="79"/>
      <c r="H26" s="82"/>
      <c r="I26" s="56"/>
      <c r="J26" s="48" t="s">
        <v>25</v>
      </c>
      <c r="K26" s="49">
        <v>43234</v>
      </c>
      <c r="L26" s="50">
        <v>20000</v>
      </c>
      <c r="M26" s="95"/>
      <c r="N26" s="7"/>
    </row>
    <row r="27" spans="1:14" s="8" customFormat="1" ht="17.25" customHeight="1">
      <c r="A27" s="85"/>
      <c r="B27" s="70"/>
      <c r="C27" s="73"/>
      <c r="D27" s="76"/>
      <c r="E27" s="56"/>
      <c r="F27" s="67"/>
      <c r="G27" s="79"/>
      <c r="H27" s="82"/>
      <c r="I27" s="56"/>
      <c r="J27" s="48" t="s">
        <v>24</v>
      </c>
      <c r="K27" s="49" t="s">
        <v>73</v>
      </c>
      <c r="L27" s="50">
        <v>77000</v>
      </c>
      <c r="M27" s="95"/>
      <c r="N27" s="7"/>
    </row>
    <row r="28" spans="1:14" s="8" customFormat="1" ht="17.25" customHeight="1">
      <c r="A28" s="85"/>
      <c r="B28" s="70"/>
      <c r="C28" s="73"/>
      <c r="D28" s="76"/>
      <c r="E28" s="56"/>
      <c r="F28" s="67"/>
      <c r="G28" s="79"/>
      <c r="H28" s="82"/>
      <c r="I28" s="56"/>
      <c r="J28" s="48" t="s">
        <v>25</v>
      </c>
      <c r="K28" s="49">
        <v>43260</v>
      </c>
      <c r="L28" s="50">
        <v>40000</v>
      </c>
      <c r="M28" s="95"/>
      <c r="N28" s="7"/>
    </row>
    <row r="29" spans="1:14" s="8" customFormat="1" ht="17.25" customHeight="1">
      <c r="A29" s="85"/>
      <c r="B29" s="70"/>
      <c r="C29" s="73"/>
      <c r="D29" s="76"/>
      <c r="E29" s="56"/>
      <c r="F29" s="67"/>
      <c r="G29" s="79"/>
      <c r="H29" s="82"/>
      <c r="I29" s="56"/>
      <c r="J29" s="48" t="s">
        <v>24</v>
      </c>
      <c r="K29" s="51" t="s">
        <v>77</v>
      </c>
      <c r="L29" s="50">
        <v>58000</v>
      </c>
      <c r="M29" s="95"/>
      <c r="N29" s="7"/>
    </row>
    <row r="30" spans="1:14" s="8" customFormat="1" ht="17.25" customHeight="1">
      <c r="A30" s="85"/>
      <c r="B30" s="70"/>
      <c r="C30" s="73"/>
      <c r="D30" s="76"/>
      <c r="E30" s="56"/>
      <c r="F30" s="67"/>
      <c r="G30" s="79"/>
      <c r="H30" s="82"/>
      <c r="I30" s="56"/>
      <c r="J30" s="48" t="s">
        <v>25</v>
      </c>
      <c r="K30" s="49" t="s">
        <v>78</v>
      </c>
      <c r="L30" s="50">
        <v>46000</v>
      </c>
      <c r="M30" s="95"/>
      <c r="N30" s="7"/>
    </row>
    <row r="31" spans="1:14" s="8" customFormat="1" ht="21" customHeight="1">
      <c r="A31" s="85"/>
      <c r="B31" s="70"/>
      <c r="C31" s="73"/>
      <c r="D31" s="76"/>
      <c r="E31" s="56"/>
      <c r="F31" s="67"/>
      <c r="G31" s="79"/>
      <c r="H31" s="82"/>
      <c r="I31" s="56"/>
      <c r="J31" s="48" t="s">
        <v>24</v>
      </c>
      <c r="K31" s="52" t="s">
        <v>82</v>
      </c>
      <c r="L31" s="50">
        <v>59000</v>
      </c>
      <c r="M31" s="95"/>
      <c r="N31" s="7"/>
    </row>
    <row r="32" spans="1:14" s="8" customFormat="1" ht="17.25" customHeight="1">
      <c r="A32" s="85"/>
      <c r="B32" s="70"/>
      <c r="C32" s="73"/>
      <c r="D32" s="76"/>
      <c r="E32" s="56"/>
      <c r="F32" s="67"/>
      <c r="G32" s="79"/>
      <c r="H32" s="82"/>
      <c r="I32" s="56"/>
      <c r="J32" s="48" t="s">
        <v>25</v>
      </c>
      <c r="K32" s="49" t="s">
        <v>79</v>
      </c>
      <c r="L32" s="50">
        <v>56000</v>
      </c>
      <c r="M32" s="95"/>
      <c r="N32" s="7"/>
    </row>
    <row r="33" spans="1:14" s="8" customFormat="1" ht="17.25" customHeight="1">
      <c r="A33" s="85"/>
      <c r="B33" s="70"/>
      <c r="C33" s="73"/>
      <c r="D33" s="76"/>
      <c r="E33" s="56"/>
      <c r="F33" s="67"/>
      <c r="G33" s="79"/>
      <c r="H33" s="82"/>
      <c r="I33" s="56"/>
      <c r="J33" s="48" t="s">
        <v>24</v>
      </c>
      <c r="K33" s="52" t="s">
        <v>83</v>
      </c>
      <c r="L33" s="50">
        <v>40000</v>
      </c>
      <c r="M33" s="95"/>
      <c r="N33" s="7"/>
    </row>
    <row r="34" spans="1:14" s="8" customFormat="1" ht="17.25" customHeight="1">
      <c r="A34" s="85"/>
      <c r="B34" s="70"/>
      <c r="C34" s="73"/>
      <c r="D34" s="76"/>
      <c r="E34" s="56"/>
      <c r="F34" s="67"/>
      <c r="G34" s="79"/>
      <c r="H34" s="82"/>
      <c r="I34" s="56"/>
      <c r="J34" s="48" t="s">
        <v>25</v>
      </c>
      <c r="K34" s="49">
        <v>43356</v>
      </c>
      <c r="L34" s="50">
        <v>45000</v>
      </c>
      <c r="M34" s="95"/>
      <c r="N34" s="7"/>
    </row>
    <row r="35" spans="1:14" s="8" customFormat="1" ht="33.75" customHeight="1">
      <c r="A35" s="85"/>
      <c r="B35" s="70"/>
      <c r="C35" s="73"/>
      <c r="D35" s="76"/>
      <c r="E35" s="56"/>
      <c r="F35" s="67"/>
      <c r="G35" s="79"/>
      <c r="H35" s="82"/>
      <c r="I35" s="56"/>
      <c r="J35" s="48" t="s">
        <v>24</v>
      </c>
      <c r="K35" s="52" t="s">
        <v>85</v>
      </c>
      <c r="L35" s="50">
        <v>20000</v>
      </c>
      <c r="M35" s="95"/>
      <c r="N35" s="7"/>
    </row>
    <row r="36" spans="1:14" s="8" customFormat="1" ht="17.25" customHeight="1">
      <c r="A36" s="86"/>
      <c r="B36" s="71"/>
      <c r="C36" s="74"/>
      <c r="D36" s="77"/>
      <c r="E36" s="57"/>
      <c r="F36" s="68"/>
      <c r="G36" s="80"/>
      <c r="H36" s="83"/>
      <c r="I36" s="57"/>
      <c r="J36" s="48" t="s">
        <v>25</v>
      </c>
      <c r="K36" s="49" t="s">
        <v>86</v>
      </c>
      <c r="L36" s="50">
        <v>67000</v>
      </c>
      <c r="M36" s="95"/>
      <c r="N36" s="7"/>
    </row>
    <row r="37" spans="1:14" s="37" customFormat="1" ht="15" customHeight="1" hidden="1">
      <c r="A37" s="66"/>
      <c r="B37" s="69"/>
      <c r="C37" s="72"/>
      <c r="D37" s="75"/>
      <c r="E37" s="55"/>
      <c r="F37" s="66"/>
      <c r="G37" s="78"/>
      <c r="H37" s="81"/>
      <c r="I37" s="55"/>
      <c r="J37" s="40"/>
      <c r="K37" s="43"/>
      <c r="L37" s="39"/>
      <c r="M37" s="58">
        <f>SUM(L37-L38+L39-L40+L41-L42)</f>
        <v>0</v>
      </c>
      <c r="N37" s="36"/>
    </row>
    <row r="38" spans="1:14" s="37" customFormat="1" ht="15" customHeight="1" hidden="1">
      <c r="A38" s="67"/>
      <c r="B38" s="70"/>
      <c r="C38" s="73"/>
      <c r="D38" s="76"/>
      <c r="E38" s="56"/>
      <c r="F38" s="67"/>
      <c r="G38" s="79"/>
      <c r="H38" s="82"/>
      <c r="I38" s="56"/>
      <c r="J38" s="38"/>
      <c r="K38" s="44"/>
      <c r="L38" s="39"/>
      <c r="M38" s="59"/>
      <c r="N38" s="36"/>
    </row>
    <row r="39" spans="1:14" s="37" customFormat="1" ht="15" customHeight="1" hidden="1">
      <c r="A39" s="67"/>
      <c r="B39" s="70"/>
      <c r="C39" s="73"/>
      <c r="D39" s="76"/>
      <c r="E39" s="56"/>
      <c r="F39" s="67"/>
      <c r="G39" s="79"/>
      <c r="H39" s="82"/>
      <c r="I39" s="56"/>
      <c r="J39" s="38"/>
      <c r="K39" s="44"/>
      <c r="L39" s="39"/>
      <c r="M39" s="59"/>
      <c r="N39" s="36"/>
    </row>
    <row r="40" spans="1:14" s="37" customFormat="1" ht="15" customHeight="1" hidden="1">
      <c r="A40" s="67"/>
      <c r="B40" s="70"/>
      <c r="C40" s="73"/>
      <c r="D40" s="76"/>
      <c r="E40" s="56"/>
      <c r="F40" s="67"/>
      <c r="G40" s="79"/>
      <c r="H40" s="82"/>
      <c r="I40" s="56"/>
      <c r="J40" s="38"/>
      <c r="K40" s="44"/>
      <c r="L40" s="39"/>
      <c r="M40" s="59"/>
      <c r="N40" s="36"/>
    </row>
    <row r="41" spans="1:14" s="37" customFormat="1" ht="15" customHeight="1" hidden="1">
      <c r="A41" s="67"/>
      <c r="B41" s="70"/>
      <c r="C41" s="73"/>
      <c r="D41" s="76"/>
      <c r="E41" s="56"/>
      <c r="F41" s="67"/>
      <c r="G41" s="79"/>
      <c r="H41" s="82"/>
      <c r="I41" s="56"/>
      <c r="J41" s="38"/>
      <c r="K41" s="44"/>
      <c r="L41" s="39"/>
      <c r="M41" s="59"/>
      <c r="N41" s="36"/>
    </row>
    <row r="42" spans="1:14" s="37" customFormat="1" ht="15" customHeight="1" hidden="1">
      <c r="A42" s="68"/>
      <c r="B42" s="71"/>
      <c r="C42" s="74"/>
      <c r="D42" s="77"/>
      <c r="E42" s="57"/>
      <c r="F42" s="68"/>
      <c r="G42" s="80"/>
      <c r="H42" s="83"/>
      <c r="I42" s="57"/>
      <c r="J42" s="38"/>
      <c r="K42" s="45"/>
      <c r="L42" s="42"/>
      <c r="M42" s="60"/>
      <c r="N42" s="36"/>
    </row>
    <row r="43" spans="1:14" s="8" customFormat="1" ht="49.5" customHeight="1">
      <c r="A43" s="100" t="s">
        <v>28</v>
      </c>
      <c r="B43" s="101">
        <v>43405</v>
      </c>
      <c r="C43" s="97">
        <v>10</v>
      </c>
      <c r="D43" s="96" t="s">
        <v>47</v>
      </c>
      <c r="E43" s="96" t="s">
        <v>37</v>
      </c>
      <c r="F43" s="97" t="s">
        <v>23</v>
      </c>
      <c r="G43" s="98" t="s">
        <v>88</v>
      </c>
      <c r="H43" s="99">
        <v>14000</v>
      </c>
      <c r="I43" s="96" t="s">
        <v>89</v>
      </c>
      <c r="J43" s="48" t="s">
        <v>24</v>
      </c>
      <c r="K43" s="49">
        <v>43406</v>
      </c>
      <c r="L43" s="50">
        <v>14000</v>
      </c>
      <c r="M43" s="95">
        <f>SUM(L43-L44)</f>
        <v>0</v>
      </c>
      <c r="N43" s="7"/>
    </row>
    <row r="44" spans="1:14" s="8" customFormat="1" ht="49.5" customHeight="1">
      <c r="A44" s="100"/>
      <c r="B44" s="101"/>
      <c r="C44" s="97"/>
      <c r="D44" s="96"/>
      <c r="E44" s="96"/>
      <c r="F44" s="97"/>
      <c r="G44" s="98"/>
      <c r="H44" s="99"/>
      <c r="I44" s="96"/>
      <c r="J44" s="48" t="s">
        <v>25</v>
      </c>
      <c r="K44" s="49">
        <v>43416</v>
      </c>
      <c r="L44" s="50">
        <v>14000</v>
      </c>
      <c r="M44" s="95"/>
      <c r="N44" s="7"/>
    </row>
    <row r="45" spans="1:14" s="8" customFormat="1" ht="49.5" customHeight="1">
      <c r="A45" s="100" t="s">
        <v>29</v>
      </c>
      <c r="B45" s="101">
        <v>43413</v>
      </c>
      <c r="C45" s="97">
        <v>11</v>
      </c>
      <c r="D45" s="96" t="s">
        <v>47</v>
      </c>
      <c r="E45" s="96" t="s">
        <v>37</v>
      </c>
      <c r="F45" s="97" t="s">
        <v>23</v>
      </c>
      <c r="G45" s="98" t="s">
        <v>90</v>
      </c>
      <c r="H45" s="99">
        <v>23850</v>
      </c>
      <c r="I45" s="96" t="s">
        <v>91</v>
      </c>
      <c r="J45" s="48" t="s">
        <v>24</v>
      </c>
      <c r="K45" s="11" t="s">
        <v>92</v>
      </c>
      <c r="L45" s="11" t="s">
        <v>92</v>
      </c>
      <c r="M45" s="95">
        <v>0</v>
      </c>
      <c r="N45" s="7"/>
    </row>
    <row r="46" spans="1:14" s="8" customFormat="1" ht="49.5" customHeight="1">
      <c r="A46" s="100"/>
      <c r="B46" s="101"/>
      <c r="C46" s="97"/>
      <c r="D46" s="96"/>
      <c r="E46" s="96"/>
      <c r="F46" s="97"/>
      <c r="G46" s="98"/>
      <c r="H46" s="99"/>
      <c r="I46" s="96"/>
      <c r="J46" s="48" t="s">
        <v>25</v>
      </c>
      <c r="K46" s="11" t="s">
        <v>92</v>
      </c>
      <c r="L46" s="11" t="s">
        <v>92</v>
      </c>
      <c r="M46" s="95"/>
      <c r="N46" s="7"/>
    </row>
    <row r="47" spans="1:14" s="8" customFormat="1" ht="49.5" customHeight="1">
      <c r="A47" s="100" t="s">
        <v>30</v>
      </c>
      <c r="B47" s="101">
        <v>43413</v>
      </c>
      <c r="C47" s="97">
        <v>12</v>
      </c>
      <c r="D47" s="96" t="s">
        <v>47</v>
      </c>
      <c r="E47" s="96" t="s">
        <v>37</v>
      </c>
      <c r="F47" s="97" t="s">
        <v>23</v>
      </c>
      <c r="G47" s="98" t="s">
        <v>93</v>
      </c>
      <c r="H47" s="99">
        <v>23700</v>
      </c>
      <c r="I47" s="96" t="s">
        <v>91</v>
      </c>
      <c r="J47" s="48" t="s">
        <v>24</v>
      </c>
      <c r="K47" s="11" t="s">
        <v>92</v>
      </c>
      <c r="L47" s="11" t="s">
        <v>92</v>
      </c>
      <c r="M47" s="95">
        <v>0</v>
      </c>
      <c r="N47" s="7"/>
    </row>
    <row r="48" spans="1:14" s="8" customFormat="1" ht="49.5" customHeight="1">
      <c r="A48" s="100"/>
      <c r="B48" s="101"/>
      <c r="C48" s="97"/>
      <c r="D48" s="96"/>
      <c r="E48" s="96"/>
      <c r="F48" s="97"/>
      <c r="G48" s="98"/>
      <c r="H48" s="99"/>
      <c r="I48" s="96"/>
      <c r="J48" s="48" t="s">
        <v>25</v>
      </c>
      <c r="K48" s="11" t="s">
        <v>92</v>
      </c>
      <c r="L48" s="11" t="s">
        <v>92</v>
      </c>
      <c r="M48" s="95"/>
      <c r="N48" s="7"/>
    </row>
    <row r="49" spans="1:14" s="8" customFormat="1" ht="49.5" customHeight="1">
      <c r="A49" s="100" t="s">
        <v>94</v>
      </c>
      <c r="B49" s="101">
        <v>43413</v>
      </c>
      <c r="C49" s="97">
        <v>13</v>
      </c>
      <c r="D49" s="96" t="s">
        <v>47</v>
      </c>
      <c r="E49" s="96" t="s">
        <v>37</v>
      </c>
      <c r="F49" s="97" t="s">
        <v>23</v>
      </c>
      <c r="G49" s="98" t="s">
        <v>95</v>
      </c>
      <c r="H49" s="99">
        <v>23500</v>
      </c>
      <c r="I49" s="96" t="s">
        <v>91</v>
      </c>
      <c r="J49" s="48" t="s">
        <v>24</v>
      </c>
      <c r="K49" s="11" t="s">
        <v>92</v>
      </c>
      <c r="L49" s="11" t="s">
        <v>92</v>
      </c>
      <c r="M49" s="95">
        <v>0</v>
      </c>
      <c r="N49" s="7"/>
    </row>
    <row r="50" spans="1:14" s="8" customFormat="1" ht="49.5" customHeight="1">
      <c r="A50" s="100"/>
      <c r="B50" s="101"/>
      <c r="C50" s="97"/>
      <c r="D50" s="96"/>
      <c r="E50" s="96"/>
      <c r="F50" s="97"/>
      <c r="G50" s="98"/>
      <c r="H50" s="99"/>
      <c r="I50" s="96"/>
      <c r="J50" s="48" t="s">
        <v>25</v>
      </c>
      <c r="K50" s="11" t="s">
        <v>92</v>
      </c>
      <c r="L50" s="11" t="s">
        <v>92</v>
      </c>
      <c r="M50" s="95"/>
      <c r="N50" s="7"/>
    </row>
    <row r="51" spans="1:14" s="8" customFormat="1" ht="49.5" customHeight="1">
      <c r="A51" s="100" t="s">
        <v>96</v>
      </c>
      <c r="B51" s="101">
        <v>43413</v>
      </c>
      <c r="C51" s="97">
        <v>14</v>
      </c>
      <c r="D51" s="96" t="s">
        <v>47</v>
      </c>
      <c r="E51" s="96" t="s">
        <v>37</v>
      </c>
      <c r="F51" s="97" t="s">
        <v>23</v>
      </c>
      <c r="G51" s="98" t="s">
        <v>97</v>
      </c>
      <c r="H51" s="99">
        <v>23000</v>
      </c>
      <c r="I51" s="96" t="s">
        <v>91</v>
      </c>
      <c r="J51" s="48" t="s">
        <v>24</v>
      </c>
      <c r="K51" s="11" t="s">
        <v>92</v>
      </c>
      <c r="L51" s="11" t="s">
        <v>92</v>
      </c>
      <c r="M51" s="95">
        <v>0</v>
      </c>
      <c r="N51" s="7"/>
    </row>
    <row r="52" spans="1:14" s="8" customFormat="1" ht="49.5" customHeight="1">
      <c r="A52" s="100"/>
      <c r="B52" s="101"/>
      <c r="C52" s="97"/>
      <c r="D52" s="96"/>
      <c r="E52" s="96"/>
      <c r="F52" s="97"/>
      <c r="G52" s="98"/>
      <c r="H52" s="99"/>
      <c r="I52" s="96"/>
      <c r="J52" s="48" t="s">
        <v>25</v>
      </c>
      <c r="K52" s="11" t="s">
        <v>92</v>
      </c>
      <c r="L52" s="11" t="s">
        <v>92</v>
      </c>
      <c r="M52" s="95"/>
      <c r="N52" s="7"/>
    </row>
    <row r="53" spans="1:14" ht="14.25" customHeight="1">
      <c r="A53" s="13"/>
      <c r="B53" s="61" t="s">
        <v>26</v>
      </c>
      <c r="C53" s="61"/>
      <c r="D53" s="61"/>
      <c r="E53" s="61"/>
      <c r="F53" s="14">
        <f>M15+M43+M43+M45+M47+M49+M51</f>
        <v>0</v>
      </c>
      <c r="G53" s="15"/>
      <c r="H53" s="15"/>
      <c r="I53" s="15"/>
      <c r="J53" s="15"/>
      <c r="K53" s="15"/>
      <c r="L53" s="15"/>
      <c r="M53" s="16"/>
      <c r="N53" s="7"/>
    </row>
    <row r="54" spans="1:6" ht="9" customHeight="1">
      <c r="A54" s="18"/>
      <c r="B54" s="20"/>
      <c r="C54" s="20"/>
      <c r="D54" s="20"/>
      <c r="E54" s="20"/>
      <c r="F54" s="12"/>
    </row>
    <row r="55" spans="1:14" ht="12.75">
      <c r="A55" s="17" t="s">
        <v>22</v>
      </c>
      <c r="B55" s="62" t="s">
        <v>31</v>
      </c>
      <c r="C55" s="62"/>
      <c r="D55" s="62"/>
      <c r="E55" s="62"/>
      <c r="F55" s="21"/>
      <c r="G55" s="15"/>
      <c r="H55" s="21">
        <v>0</v>
      </c>
      <c r="I55" s="15"/>
      <c r="J55" s="15"/>
      <c r="K55" s="15"/>
      <c r="L55" s="15"/>
      <c r="M55" s="16"/>
      <c r="N55" s="7"/>
    </row>
    <row r="56" spans="1:6" ht="4.5" customHeight="1">
      <c r="A56" s="18"/>
      <c r="B56" s="20"/>
      <c r="C56" s="20"/>
      <c r="D56" s="20"/>
      <c r="E56" s="20"/>
      <c r="F56" s="12"/>
    </row>
    <row r="57" spans="1:14" ht="12.75">
      <c r="A57" s="17" t="s">
        <v>27</v>
      </c>
      <c r="B57" s="88" t="s">
        <v>32</v>
      </c>
      <c r="C57" s="88"/>
      <c r="D57" s="88"/>
      <c r="E57" s="88"/>
      <c r="F57" s="88"/>
      <c r="G57" s="88"/>
      <c r="H57" s="21">
        <v>0</v>
      </c>
      <c r="I57" s="15"/>
      <c r="J57" s="15"/>
      <c r="K57" s="15"/>
      <c r="L57" s="15"/>
      <c r="M57" s="16"/>
      <c r="N57" s="7"/>
    </row>
    <row r="58" spans="1:6" ht="4.5" customHeight="1">
      <c r="A58" s="18"/>
      <c r="B58" s="20"/>
      <c r="C58" s="20"/>
      <c r="D58" s="20"/>
      <c r="E58" s="20"/>
      <c r="F58" s="12"/>
    </row>
    <row r="59" spans="1:14" ht="12.75">
      <c r="A59" s="17" t="s">
        <v>28</v>
      </c>
      <c r="B59" s="62" t="s">
        <v>33</v>
      </c>
      <c r="C59" s="62"/>
      <c r="D59" s="62"/>
      <c r="E59" s="62"/>
      <c r="F59" s="21"/>
      <c r="G59" s="15"/>
      <c r="H59" s="21">
        <v>0</v>
      </c>
      <c r="I59" s="15"/>
      <c r="J59" s="15"/>
      <c r="K59" s="15"/>
      <c r="L59" s="15"/>
      <c r="M59" s="16"/>
      <c r="N59" s="7"/>
    </row>
    <row r="60" spans="1:6" ht="4.5" customHeight="1">
      <c r="A60" s="18"/>
      <c r="B60" s="20"/>
      <c r="C60" s="20"/>
      <c r="D60" s="20"/>
      <c r="E60" s="20"/>
      <c r="F60" s="12"/>
    </row>
    <row r="61" spans="1:14" ht="12.75">
      <c r="A61" s="17" t="s">
        <v>29</v>
      </c>
      <c r="B61" s="62" t="s">
        <v>34</v>
      </c>
      <c r="C61" s="62"/>
      <c r="D61" s="62"/>
      <c r="E61" s="62"/>
      <c r="F61" s="21"/>
      <c r="G61" s="15"/>
      <c r="H61" s="21">
        <v>0</v>
      </c>
      <c r="I61" s="15"/>
      <c r="J61" s="15"/>
      <c r="K61" s="15"/>
      <c r="L61" s="15"/>
      <c r="M61" s="16"/>
      <c r="N61" s="7"/>
    </row>
    <row r="62" spans="1:6" ht="4.5" customHeight="1">
      <c r="A62" s="18"/>
      <c r="B62" s="20"/>
      <c r="C62" s="20"/>
      <c r="D62" s="20"/>
      <c r="E62" s="20"/>
      <c r="F62" s="12"/>
    </row>
    <row r="63" spans="1:14" ht="12.75">
      <c r="A63" s="17" t="s">
        <v>30</v>
      </c>
      <c r="B63" s="19" t="s">
        <v>35</v>
      </c>
      <c r="C63" s="19"/>
      <c r="D63" s="19"/>
      <c r="E63" s="19"/>
      <c r="F63" s="21"/>
      <c r="G63" s="15"/>
      <c r="H63" s="21">
        <v>0</v>
      </c>
      <c r="I63" s="15"/>
      <c r="J63" s="15"/>
      <c r="K63" s="15"/>
      <c r="L63" s="15"/>
      <c r="M63" s="16"/>
      <c r="N63" s="7"/>
    </row>
    <row r="64" spans="1:14" ht="12.75">
      <c r="A64" s="22"/>
      <c r="B64" s="23"/>
      <c r="C64" s="23"/>
      <c r="D64" s="23"/>
      <c r="E64" s="23"/>
      <c r="F64" s="24"/>
      <c r="G64" s="25"/>
      <c r="H64" s="24"/>
      <c r="I64" s="25"/>
      <c r="J64" s="25"/>
      <c r="K64" s="25"/>
      <c r="L64" s="25"/>
      <c r="M64" s="25"/>
      <c r="N64" s="7"/>
    </row>
    <row r="65" spans="2:12" ht="12.75">
      <c r="B65" s="87" t="s">
        <v>80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7" spans="2:12" ht="12.75">
      <c r="B67" s="87" t="s">
        <v>36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</row>
  </sheetData>
  <mergeCells count="101">
    <mergeCell ref="I49:I50"/>
    <mergeCell ref="M49:M50"/>
    <mergeCell ref="I47:I48"/>
    <mergeCell ref="M47:M48"/>
    <mergeCell ref="A49:A50"/>
    <mergeCell ref="B49:B50"/>
    <mergeCell ref="C49:C50"/>
    <mergeCell ref="D49:D50"/>
    <mergeCell ref="E49:E50"/>
    <mergeCell ref="F49:F50"/>
    <mergeCell ref="G49:G50"/>
    <mergeCell ref="H49:H50"/>
    <mergeCell ref="I45:I46"/>
    <mergeCell ref="M45:M46"/>
    <mergeCell ref="A47:A48"/>
    <mergeCell ref="B47:B48"/>
    <mergeCell ref="C47:C48"/>
    <mergeCell ref="D47:D48"/>
    <mergeCell ref="E47:E48"/>
    <mergeCell ref="F47:F48"/>
    <mergeCell ref="G47:G48"/>
    <mergeCell ref="H47:H48"/>
    <mergeCell ref="E45:E46"/>
    <mergeCell ref="F45:F46"/>
    <mergeCell ref="G45:G46"/>
    <mergeCell ref="H45:H46"/>
    <mergeCell ref="A45:A46"/>
    <mergeCell ref="B45:B46"/>
    <mergeCell ref="C45:C46"/>
    <mergeCell ref="D45:D46"/>
    <mergeCell ref="I15:I24"/>
    <mergeCell ref="M15:M24"/>
    <mergeCell ref="E25:E36"/>
    <mergeCell ref="F25:F36"/>
    <mergeCell ref="G25:G36"/>
    <mergeCell ref="H25:H36"/>
    <mergeCell ref="E15:E24"/>
    <mergeCell ref="F15:F24"/>
    <mergeCell ref="G15:G24"/>
    <mergeCell ref="H15:H24"/>
    <mergeCell ref="A15:A24"/>
    <mergeCell ref="B15:B24"/>
    <mergeCell ref="C15:C24"/>
    <mergeCell ref="D15:D24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  <mergeCell ref="A25:A36"/>
    <mergeCell ref="B25:B36"/>
    <mergeCell ref="C25:C36"/>
    <mergeCell ref="D25:D36"/>
    <mergeCell ref="I25:I36"/>
    <mergeCell ref="M25:M36"/>
    <mergeCell ref="A37:A42"/>
    <mergeCell ref="B37:B42"/>
    <mergeCell ref="C37:C42"/>
    <mergeCell ref="D37:D42"/>
    <mergeCell ref="E37:E42"/>
    <mergeCell ref="F37:F42"/>
    <mergeCell ref="G37:G42"/>
    <mergeCell ref="H37:H42"/>
    <mergeCell ref="M37:M42"/>
    <mergeCell ref="B53:E53"/>
    <mergeCell ref="B55:E55"/>
    <mergeCell ref="B57:G57"/>
    <mergeCell ref="I37:I42"/>
    <mergeCell ref="E43:E44"/>
    <mergeCell ref="F43:F44"/>
    <mergeCell ref="G43:G44"/>
    <mergeCell ref="H43:H44"/>
    <mergeCell ref="I43:I44"/>
    <mergeCell ref="B59:E59"/>
    <mergeCell ref="B61:E61"/>
    <mergeCell ref="B65:L65"/>
    <mergeCell ref="B67:L67"/>
    <mergeCell ref="M43:M44"/>
    <mergeCell ref="A43:A44"/>
    <mergeCell ref="B43:B44"/>
    <mergeCell ref="C43:C44"/>
    <mergeCell ref="D43:D44"/>
    <mergeCell ref="A51:A52"/>
    <mergeCell ref="B51:B52"/>
    <mergeCell ref="C51:C52"/>
    <mergeCell ref="D51:D52"/>
    <mergeCell ref="I51:I52"/>
    <mergeCell ref="M51:M52"/>
    <mergeCell ref="E51:E52"/>
    <mergeCell ref="F51:F52"/>
    <mergeCell ref="G51:G52"/>
    <mergeCell ref="H51:H52"/>
  </mergeCells>
  <printOptions/>
  <pageMargins left="0.6" right="0.4" top="0.6" bottom="0.23" header="0.5" footer="0.2"/>
  <pageSetup fitToHeight="2" horizontalDpi="600" verticalDpi="600" orientation="landscape" paperSize="9" scale="76" r:id="rId1"/>
  <rowBreaks count="1" manualBreakCount="1">
    <brk id="4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73"/>
  <sheetViews>
    <sheetView tabSelected="1" view="pageBreakPreview" zoomScaleSheetLayoutView="100" workbookViewId="0" topLeftCell="A49">
      <selection activeCell="K58" sqref="K58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20.28125" style="0" customWidth="1"/>
    <col min="7" max="7" width="18.710937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4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4"/>
    </row>
    <row r="6" spans="1:14" ht="13.5">
      <c r="A6" s="92" t="s">
        <v>104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"/>
    </row>
    <row r="7" ht="9" customHeight="1">
      <c r="N7" s="5" t="s">
        <v>17</v>
      </c>
    </row>
    <row r="8" spans="1:14" ht="13.5">
      <c r="A8" s="93" t="s">
        <v>18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6"/>
    </row>
    <row r="9" spans="1:14" s="34" customFormat="1" ht="13.5">
      <c r="A9" s="94" t="s">
        <v>105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33"/>
    </row>
    <row r="10" spans="1:14" ht="13.5">
      <c r="A10" s="89" t="s">
        <v>19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6"/>
    </row>
    <row r="11" ht="13.5">
      <c r="N11" s="5"/>
    </row>
    <row r="12" spans="1:14" s="8" customFormat="1" ht="35.25" customHeight="1">
      <c r="A12" s="90" t="s">
        <v>16</v>
      </c>
      <c r="B12" s="90" t="s">
        <v>4</v>
      </c>
      <c r="C12" s="90" t="s">
        <v>21</v>
      </c>
      <c r="D12" s="90" t="s">
        <v>6</v>
      </c>
      <c r="E12" s="90" t="s">
        <v>5</v>
      </c>
      <c r="F12" s="90" t="s">
        <v>7</v>
      </c>
      <c r="G12" s="90" t="s">
        <v>8</v>
      </c>
      <c r="H12" s="90"/>
      <c r="I12" s="90"/>
      <c r="J12" s="90" t="s">
        <v>12</v>
      </c>
      <c r="K12" s="90"/>
      <c r="L12" s="90"/>
      <c r="M12" s="90" t="s">
        <v>15</v>
      </c>
      <c r="N12" s="7" t="s">
        <v>20</v>
      </c>
    </row>
    <row r="13" spans="1:14" s="8" customFormat="1" ht="29.25">
      <c r="A13" s="90"/>
      <c r="B13" s="90"/>
      <c r="C13" s="90"/>
      <c r="D13" s="90"/>
      <c r="E13" s="90"/>
      <c r="F13" s="90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90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84" t="s">
        <v>22</v>
      </c>
      <c r="B15" s="69">
        <v>43049</v>
      </c>
      <c r="C15" s="72">
        <v>8</v>
      </c>
      <c r="D15" s="75" t="s">
        <v>47</v>
      </c>
      <c r="E15" s="55" t="s">
        <v>37</v>
      </c>
      <c r="F15" s="66" t="s">
        <v>23</v>
      </c>
      <c r="G15" s="78" t="s">
        <v>53</v>
      </c>
      <c r="H15" s="81">
        <v>125000</v>
      </c>
      <c r="I15" s="55" t="s">
        <v>54</v>
      </c>
      <c r="J15" s="40" t="s">
        <v>24</v>
      </c>
      <c r="K15" s="44">
        <v>43094</v>
      </c>
      <c r="L15" s="39">
        <v>125000</v>
      </c>
      <c r="M15" s="58">
        <f>SUM(L15-L16+L17-L18+L23-L24+L19-L20+L21-L22)</f>
        <v>0</v>
      </c>
      <c r="N15" s="7"/>
    </row>
    <row r="16" spans="1:14" s="8" customFormat="1" ht="18.75" customHeight="1">
      <c r="A16" s="85"/>
      <c r="B16" s="70"/>
      <c r="C16" s="73"/>
      <c r="D16" s="76"/>
      <c r="E16" s="56"/>
      <c r="F16" s="67"/>
      <c r="G16" s="79"/>
      <c r="H16" s="82"/>
      <c r="I16" s="56"/>
      <c r="J16" s="38" t="s">
        <v>25</v>
      </c>
      <c r="K16" s="44" t="s">
        <v>57</v>
      </c>
      <c r="L16" s="39">
        <v>95000</v>
      </c>
      <c r="M16" s="59"/>
      <c r="N16" s="7"/>
    </row>
    <row r="17" spans="1:14" s="8" customFormat="1" ht="19.5" customHeight="1">
      <c r="A17" s="85"/>
      <c r="B17" s="70"/>
      <c r="C17" s="73"/>
      <c r="D17" s="76"/>
      <c r="E17" s="56"/>
      <c r="F17" s="67"/>
      <c r="G17" s="79"/>
      <c r="H17" s="82"/>
      <c r="I17" s="56"/>
      <c r="J17" s="38" t="s">
        <v>24</v>
      </c>
      <c r="K17" s="44">
        <v>43122</v>
      </c>
      <c r="L17" s="39">
        <v>10000</v>
      </c>
      <c r="M17" s="59"/>
      <c r="N17" s="7"/>
    </row>
    <row r="18" spans="1:14" s="8" customFormat="1" ht="18" customHeight="1">
      <c r="A18" s="85"/>
      <c r="B18" s="70"/>
      <c r="C18" s="73"/>
      <c r="D18" s="76"/>
      <c r="E18" s="56"/>
      <c r="F18" s="67"/>
      <c r="G18" s="79"/>
      <c r="H18" s="82"/>
      <c r="I18" s="56"/>
      <c r="J18" s="38" t="s">
        <v>25</v>
      </c>
      <c r="K18" s="44"/>
      <c r="L18" s="39"/>
      <c r="M18" s="59"/>
      <c r="N18" s="7"/>
    </row>
    <row r="19" spans="1:14" s="8" customFormat="1" ht="18" customHeight="1">
      <c r="A19" s="85"/>
      <c r="B19" s="70"/>
      <c r="C19" s="73"/>
      <c r="D19" s="76"/>
      <c r="E19" s="56"/>
      <c r="F19" s="67"/>
      <c r="G19" s="79"/>
      <c r="H19" s="82"/>
      <c r="I19" s="56"/>
      <c r="J19" s="38" t="s">
        <v>24</v>
      </c>
      <c r="K19" s="44" t="s">
        <v>62</v>
      </c>
      <c r="L19" s="39">
        <v>48000</v>
      </c>
      <c r="M19" s="59"/>
      <c r="N19" s="7"/>
    </row>
    <row r="20" spans="1:14" s="8" customFormat="1" ht="18" customHeight="1">
      <c r="A20" s="85"/>
      <c r="B20" s="70"/>
      <c r="C20" s="73"/>
      <c r="D20" s="76"/>
      <c r="E20" s="56"/>
      <c r="F20" s="67"/>
      <c r="G20" s="79"/>
      <c r="H20" s="82"/>
      <c r="I20" s="56"/>
      <c r="J20" s="38" t="s">
        <v>25</v>
      </c>
      <c r="K20" s="44">
        <v>43145</v>
      </c>
      <c r="L20" s="39">
        <v>45000</v>
      </c>
      <c r="M20" s="59"/>
      <c r="N20" s="7"/>
    </row>
    <row r="21" spans="1:14" s="8" customFormat="1" ht="18" customHeight="1">
      <c r="A21" s="85"/>
      <c r="B21" s="70"/>
      <c r="C21" s="73"/>
      <c r="D21" s="76"/>
      <c r="E21" s="56"/>
      <c r="F21" s="67"/>
      <c r="G21" s="79"/>
      <c r="H21" s="82"/>
      <c r="I21" s="56"/>
      <c r="J21" s="38" t="s">
        <v>24</v>
      </c>
      <c r="K21" s="44" t="s">
        <v>64</v>
      </c>
      <c r="L21" s="39">
        <v>35000</v>
      </c>
      <c r="M21" s="59"/>
      <c r="N21" s="7"/>
    </row>
    <row r="22" spans="1:14" s="8" customFormat="1" ht="18" customHeight="1">
      <c r="A22" s="85"/>
      <c r="B22" s="70"/>
      <c r="C22" s="73"/>
      <c r="D22" s="76"/>
      <c r="E22" s="56"/>
      <c r="F22" s="67"/>
      <c r="G22" s="79"/>
      <c r="H22" s="82"/>
      <c r="I22" s="56"/>
      <c r="J22" s="38" t="s">
        <v>25</v>
      </c>
      <c r="K22" s="44" t="s">
        <v>65</v>
      </c>
      <c r="L22" s="39">
        <v>45000</v>
      </c>
      <c r="M22" s="59"/>
      <c r="N22" s="7"/>
    </row>
    <row r="23" spans="1:14" s="8" customFormat="1" ht="19.5" customHeight="1">
      <c r="A23" s="85"/>
      <c r="B23" s="70"/>
      <c r="C23" s="73"/>
      <c r="D23" s="76"/>
      <c r="E23" s="56"/>
      <c r="F23" s="67"/>
      <c r="G23" s="79"/>
      <c r="H23" s="82"/>
      <c r="I23" s="56"/>
      <c r="J23" s="38" t="s">
        <v>24</v>
      </c>
      <c r="K23" s="44" t="s">
        <v>67</v>
      </c>
      <c r="L23" s="39">
        <v>67000</v>
      </c>
      <c r="M23" s="59"/>
      <c r="N23" s="7"/>
    </row>
    <row r="24" spans="1:14" s="8" customFormat="1" ht="18" customHeight="1">
      <c r="A24" s="86"/>
      <c r="B24" s="71"/>
      <c r="C24" s="74"/>
      <c r="D24" s="77"/>
      <c r="E24" s="57"/>
      <c r="F24" s="68"/>
      <c r="G24" s="80"/>
      <c r="H24" s="83"/>
      <c r="I24" s="57"/>
      <c r="J24" s="41" t="s">
        <v>25</v>
      </c>
      <c r="K24" s="45" t="s">
        <v>68</v>
      </c>
      <c r="L24" s="42">
        <v>100000</v>
      </c>
      <c r="M24" s="60"/>
      <c r="N24" s="7"/>
    </row>
    <row r="25" spans="1:14" s="8" customFormat="1" ht="17.25" customHeight="1">
      <c r="A25" s="84">
        <v>2</v>
      </c>
      <c r="B25" s="69">
        <v>43230</v>
      </c>
      <c r="C25" s="72">
        <v>9</v>
      </c>
      <c r="D25" s="75" t="s">
        <v>47</v>
      </c>
      <c r="E25" s="55" t="s">
        <v>37</v>
      </c>
      <c r="F25" s="66" t="s">
        <v>23</v>
      </c>
      <c r="G25" s="78" t="s">
        <v>70</v>
      </c>
      <c r="H25" s="81">
        <v>125000</v>
      </c>
      <c r="I25" s="55" t="s">
        <v>69</v>
      </c>
      <c r="J25" s="48" t="s">
        <v>24</v>
      </c>
      <c r="K25" s="49">
        <v>43231</v>
      </c>
      <c r="L25" s="50">
        <v>20000</v>
      </c>
      <c r="M25" s="95">
        <f>SUM(L25-L26+L27-L28+L29-L30+L31-L32++L33-L34+L35-L36)</f>
        <v>0</v>
      </c>
      <c r="N25" s="7"/>
    </row>
    <row r="26" spans="1:14" s="8" customFormat="1" ht="17.25" customHeight="1">
      <c r="A26" s="85"/>
      <c r="B26" s="70"/>
      <c r="C26" s="73"/>
      <c r="D26" s="76"/>
      <c r="E26" s="56"/>
      <c r="F26" s="67"/>
      <c r="G26" s="79"/>
      <c r="H26" s="82"/>
      <c r="I26" s="56"/>
      <c r="J26" s="48" t="s">
        <v>25</v>
      </c>
      <c r="K26" s="49">
        <v>43234</v>
      </c>
      <c r="L26" s="50">
        <v>20000</v>
      </c>
      <c r="M26" s="95"/>
      <c r="N26" s="7"/>
    </row>
    <row r="27" spans="1:14" s="8" customFormat="1" ht="17.25" customHeight="1">
      <c r="A27" s="85"/>
      <c r="B27" s="70"/>
      <c r="C27" s="73"/>
      <c r="D27" s="76"/>
      <c r="E27" s="56"/>
      <c r="F27" s="67"/>
      <c r="G27" s="79"/>
      <c r="H27" s="82"/>
      <c r="I27" s="56"/>
      <c r="J27" s="48" t="s">
        <v>24</v>
      </c>
      <c r="K27" s="49" t="s">
        <v>73</v>
      </c>
      <c r="L27" s="50">
        <v>77000</v>
      </c>
      <c r="M27" s="95"/>
      <c r="N27" s="7"/>
    </row>
    <row r="28" spans="1:14" s="8" customFormat="1" ht="17.25" customHeight="1">
      <c r="A28" s="85"/>
      <c r="B28" s="70"/>
      <c r="C28" s="73"/>
      <c r="D28" s="76"/>
      <c r="E28" s="56"/>
      <c r="F28" s="67"/>
      <c r="G28" s="79"/>
      <c r="H28" s="82"/>
      <c r="I28" s="56"/>
      <c r="J28" s="48" t="s">
        <v>25</v>
      </c>
      <c r="K28" s="49">
        <v>43260</v>
      </c>
      <c r="L28" s="50">
        <v>40000</v>
      </c>
      <c r="M28" s="95"/>
      <c r="N28" s="7"/>
    </row>
    <row r="29" spans="1:14" s="8" customFormat="1" ht="17.25" customHeight="1">
      <c r="A29" s="85"/>
      <c r="B29" s="70"/>
      <c r="C29" s="73"/>
      <c r="D29" s="76"/>
      <c r="E29" s="56"/>
      <c r="F29" s="67"/>
      <c r="G29" s="79"/>
      <c r="H29" s="82"/>
      <c r="I29" s="56"/>
      <c r="J29" s="48" t="s">
        <v>24</v>
      </c>
      <c r="K29" s="51" t="s">
        <v>77</v>
      </c>
      <c r="L29" s="50">
        <v>58000</v>
      </c>
      <c r="M29" s="95"/>
      <c r="N29" s="7"/>
    </row>
    <row r="30" spans="1:14" s="8" customFormat="1" ht="17.25" customHeight="1">
      <c r="A30" s="85"/>
      <c r="B30" s="70"/>
      <c r="C30" s="73"/>
      <c r="D30" s="76"/>
      <c r="E30" s="56"/>
      <c r="F30" s="67"/>
      <c r="G30" s="79"/>
      <c r="H30" s="82"/>
      <c r="I30" s="56"/>
      <c r="J30" s="48" t="s">
        <v>25</v>
      </c>
      <c r="K30" s="49" t="s">
        <v>78</v>
      </c>
      <c r="L30" s="50">
        <v>46000</v>
      </c>
      <c r="M30" s="95"/>
      <c r="N30" s="7"/>
    </row>
    <row r="31" spans="1:14" s="8" customFormat="1" ht="21" customHeight="1">
      <c r="A31" s="85"/>
      <c r="B31" s="70"/>
      <c r="C31" s="73"/>
      <c r="D31" s="76"/>
      <c r="E31" s="56"/>
      <c r="F31" s="67"/>
      <c r="G31" s="79"/>
      <c r="H31" s="82"/>
      <c r="I31" s="56"/>
      <c r="J31" s="48" t="s">
        <v>24</v>
      </c>
      <c r="K31" s="52" t="s">
        <v>82</v>
      </c>
      <c r="L31" s="50">
        <v>59000</v>
      </c>
      <c r="M31" s="95"/>
      <c r="N31" s="7"/>
    </row>
    <row r="32" spans="1:14" s="8" customFormat="1" ht="17.25" customHeight="1">
      <c r="A32" s="85"/>
      <c r="B32" s="70"/>
      <c r="C32" s="73"/>
      <c r="D32" s="76"/>
      <c r="E32" s="56"/>
      <c r="F32" s="67"/>
      <c r="G32" s="79"/>
      <c r="H32" s="82"/>
      <c r="I32" s="56"/>
      <c r="J32" s="48" t="s">
        <v>25</v>
      </c>
      <c r="K32" s="49" t="s">
        <v>79</v>
      </c>
      <c r="L32" s="50">
        <v>56000</v>
      </c>
      <c r="M32" s="95"/>
      <c r="N32" s="7"/>
    </row>
    <row r="33" spans="1:14" s="8" customFormat="1" ht="17.25" customHeight="1">
      <c r="A33" s="85"/>
      <c r="B33" s="70"/>
      <c r="C33" s="73"/>
      <c r="D33" s="76"/>
      <c r="E33" s="56"/>
      <c r="F33" s="67"/>
      <c r="G33" s="79"/>
      <c r="H33" s="82"/>
      <c r="I33" s="56"/>
      <c r="J33" s="48" t="s">
        <v>24</v>
      </c>
      <c r="K33" s="52" t="s">
        <v>83</v>
      </c>
      <c r="L33" s="50">
        <v>40000</v>
      </c>
      <c r="M33" s="95"/>
      <c r="N33" s="7"/>
    </row>
    <row r="34" spans="1:14" s="8" customFormat="1" ht="17.25" customHeight="1">
      <c r="A34" s="85"/>
      <c r="B34" s="70"/>
      <c r="C34" s="73"/>
      <c r="D34" s="76"/>
      <c r="E34" s="56"/>
      <c r="F34" s="67"/>
      <c r="G34" s="79"/>
      <c r="H34" s="82"/>
      <c r="I34" s="56"/>
      <c r="J34" s="48" t="s">
        <v>25</v>
      </c>
      <c r="K34" s="49">
        <v>43356</v>
      </c>
      <c r="L34" s="50">
        <v>45000</v>
      </c>
      <c r="M34" s="95"/>
      <c r="N34" s="7"/>
    </row>
    <row r="35" spans="1:14" s="8" customFormat="1" ht="33.75" customHeight="1">
      <c r="A35" s="85"/>
      <c r="B35" s="70"/>
      <c r="C35" s="73"/>
      <c r="D35" s="76"/>
      <c r="E35" s="56"/>
      <c r="F35" s="67"/>
      <c r="G35" s="79"/>
      <c r="H35" s="82"/>
      <c r="I35" s="56"/>
      <c r="J35" s="48" t="s">
        <v>24</v>
      </c>
      <c r="K35" s="52" t="s">
        <v>85</v>
      </c>
      <c r="L35" s="50">
        <v>20000</v>
      </c>
      <c r="M35" s="95"/>
      <c r="N35" s="7"/>
    </row>
    <row r="36" spans="1:14" s="8" customFormat="1" ht="17.25" customHeight="1">
      <c r="A36" s="86"/>
      <c r="B36" s="71"/>
      <c r="C36" s="74"/>
      <c r="D36" s="77"/>
      <c r="E36" s="57"/>
      <c r="F36" s="68"/>
      <c r="G36" s="80"/>
      <c r="H36" s="83"/>
      <c r="I36" s="57"/>
      <c r="J36" s="48" t="s">
        <v>25</v>
      </c>
      <c r="K36" s="49" t="s">
        <v>86</v>
      </c>
      <c r="L36" s="50">
        <v>67000</v>
      </c>
      <c r="M36" s="95"/>
      <c r="N36" s="7"/>
    </row>
    <row r="37" spans="1:14" s="37" customFormat="1" ht="15" customHeight="1" hidden="1">
      <c r="A37" s="66"/>
      <c r="B37" s="69"/>
      <c r="C37" s="72"/>
      <c r="D37" s="75"/>
      <c r="E37" s="55"/>
      <c r="F37" s="66"/>
      <c r="G37" s="78"/>
      <c r="H37" s="81"/>
      <c r="I37" s="55"/>
      <c r="J37" s="40"/>
      <c r="K37" s="43"/>
      <c r="L37" s="39"/>
      <c r="M37" s="58">
        <f>SUM(L37-L38+L39-L40+L41-L42)</f>
        <v>0</v>
      </c>
      <c r="N37" s="36"/>
    </row>
    <row r="38" spans="1:14" s="37" customFormat="1" ht="15" customHeight="1" hidden="1">
      <c r="A38" s="67"/>
      <c r="B38" s="70"/>
      <c r="C38" s="73"/>
      <c r="D38" s="76"/>
      <c r="E38" s="56"/>
      <c r="F38" s="67"/>
      <c r="G38" s="79"/>
      <c r="H38" s="82"/>
      <c r="I38" s="56"/>
      <c r="J38" s="38"/>
      <c r="K38" s="44"/>
      <c r="L38" s="39"/>
      <c r="M38" s="59"/>
      <c r="N38" s="36"/>
    </row>
    <row r="39" spans="1:14" s="37" customFormat="1" ht="15" customHeight="1" hidden="1">
      <c r="A39" s="67"/>
      <c r="B39" s="70"/>
      <c r="C39" s="73"/>
      <c r="D39" s="76"/>
      <c r="E39" s="56"/>
      <c r="F39" s="67"/>
      <c r="G39" s="79"/>
      <c r="H39" s="82"/>
      <c r="I39" s="56"/>
      <c r="J39" s="38"/>
      <c r="K39" s="44"/>
      <c r="L39" s="39"/>
      <c r="M39" s="59"/>
      <c r="N39" s="36"/>
    </row>
    <row r="40" spans="1:14" s="37" customFormat="1" ht="15" customHeight="1" hidden="1">
      <c r="A40" s="67"/>
      <c r="B40" s="70"/>
      <c r="C40" s="73"/>
      <c r="D40" s="76"/>
      <c r="E40" s="56"/>
      <c r="F40" s="67"/>
      <c r="G40" s="79"/>
      <c r="H40" s="82"/>
      <c r="I40" s="56"/>
      <c r="J40" s="38"/>
      <c r="K40" s="44"/>
      <c r="L40" s="39"/>
      <c r="M40" s="59"/>
      <c r="N40" s="36"/>
    </row>
    <row r="41" spans="1:14" s="37" customFormat="1" ht="15" customHeight="1" hidden="1">
      <c r="A41" s="67"/>
      <c r="B41" s="70"/>
      <c r="C41" s="73"/>
      <c r="D41" s="76"/>
      <c r="E41" s="56"/>
      <c r="F41" s="67"/>
      <c r="G41" s="79"/>
      <c r="H41" s="82"/>
      <c r="I41" s="56"/>
      <c r="J41" s="38"/>
      <c r="K41" s="44"/>
      <c r="L41" s="39"/>
      <c r="M41" s="59"/>
      <c r="N41" s="36"/>
    </row>
    <row r="42" spans="1:14" s="37" customFormat="1" ht="15" customHeight="1" hidden="1">
      <c r="A42" s="68"/>
      <c r="B42" s="71"/>
      <c r="C42" s="74"/>
      <c r="D42" s="77"/>
      <c r="E42" s="57"/>
      <c r="F42" s="68"/>
      <c r="G42" s="80"/>
      <c r="H42" s="83"/>
      <c r="I42" s="57"/>
      <c r="J42" s="38"/>
      <c r="K42" s="45"/>
      <c r="L42" s="42"/>
      <c r="M42" s="60"/>
      <c r="N42" s="36"/>
    </row>
    <row r="43" spans="1:14" s="8" customFormat="1" ht="49.5" customHeight="1">
      <c r="A43" s="100" t="s">
        <v>28</v>
      </c>
      <c r="B43" s="101">
        <v>43405</v>
      </c>
      <c r="C43" s="97">
        <v>10</v>
      </c>
      <c r="D43" s="96" t="s">
        <v>47</v>
      </c>
      <c r="E43" s="96" t="s">
        <v>37</v>
      </c>
      <c r="F43" s="97" t="s">
        <v>23</v>
      </c>
      <c r="G43" s="98" t="s">
        <v>88</v>
      </c>
      <c r="H43" s="99">
        <v>14000</v>
      </c>
      <c r="I43" s="96" t="s">
        <v>89</v>
      </c>
      <c r="J43" s="48" t="s">
        <v>24</v>
      </c>
      <c r="K43" s="49">
        <v>43406</v>
      </c>
      <c r="L43" s="50">
        <v>14000</v>
      </c>
      <c r="M43" s="95">
        <f>SUM(L43-L44)</f>
        <v>0</v>
      </c>
      <c r="N43" s="7"/>
    </row>
    <row r="44" spans="1:14" s="8" customFormat="1" ht="49.5" customHeight="1">
      <c r="A44" s="100"/>
      <c r="B44" s="101"/>
      <c r="C44" s="97"/>
      <c r="D44" s="96"/>
      <c r="E44" s="96"/>
      <c r="F44" s="97"/>
      <c r="G44" s="98"/>
      <c r="H44" s="99"/>
      <c r="I44" s="96"/>
      <c r="J44" s="48" t="s">
        <v>25</v>
      </c>
      <c r="K44" s="49">
        <v>43416</v>
      </c>
      <c r="L44" s="50">
        <v>14000</v>
      </c>
      <c r="M44" s="95"/>
      <c r="N44" s="7"/>
    </row>
    <row r="45" spans="1:14" s="8" customFormat="1" ht="49.5" customHeight="1">
      <c r="A45" s="100" t="s">
        <v>29</v>
      </c>
      <c r="B45" s="101">
        <v>43413</v>
      </c>
      <c r="C45" s="97">
        <v>11</v>
      </c>
      <c r="D45" s="96" t="s">
        <v>47</v>
      </c>
      <c r="E45" s="96" t="s">
        <v>37</v>
      </c>
      <c r="F45" s="97" t="s">
        <v>23</v>
      </c>
      <c r="G45" s="98" t="s">
        <v>90</v>
      </c>
      <c r="H45" s="99">
        <v>23850</v>
      </c>
      <c r="I45" s="96" t="s">
        <v>91</v>
      </c>
      <c r="J45" s="48" t="s">
        <v>24</v>
      </c>
      <c r="K45" s="53">
        <v>43459</v>
      </c>
      <c r="L45" s="54">
        <v>23850</v>
      </c>
      <c r="M45" s="95">
        <f>L45</f>
        <v>23850</v>
      </c>
      <c r="N45" s="7"/>
    </row>
    <row r="46" spans="1:14" s="8" customFormat="1" ht="49.5" customHeight="1">
      <c r="A46" s="100"/>
      <c r="B46" s="101"/>
      <c r="C46" s="97"/>
      <c r="D46" s="96"/>
      <c r="E46" s="96"/>
      <c r="F46" s="97"/>
      <c r="G46" s="98"/>
      <c r="H46" s="99"/>
      <c r="I46" s="96"/>
      <c r="J46" s="48" t="s">
        <v>25</v>
      </c>
      <c r="K46" s="11" t="s">
        <v>92</v>
      </c>
      <c r="L46" s="11" t="s">
        <v>92</v>
      </c>
      <c r="M46" s="95"/>
      <c r="N46" s="7"/>
    </row>
    <row r="47" spans="1:14" s="8" customFormat="1" ht="49.5" customHeight="1">
      <c r="A47" s="100" t="s">
        <v>30</v>
      </c>
      <c r="B47" s="101">
        <v>43413</v>
      </c>
      <c r="C47" s="97">
        <v>12</v>
      </c>
      <c r="D47" s="96" t="s">
        <v>47</v>
      </c>
      <c r="E47" s="96" t="s">
        <v>37</v>
      </c>
      <c r="F47" s="97" t="s">
        <v>23</v>
      </c>
      <c r="G47" s="98" t="s">
        <v>93</v>
      </c>
      <c r="H47" s="99">
        <v>23700</v>
      </c>
      <c r="I47" s="96" t="s">
        <v>91</v>
      </c>
      <c r="J47" s="48" t="s">
        <v>24</v>
      </c>
      <c r="K47" s="53">
        <v>43459</v>
      </c>
      <c r="L47" s="54">
        <v>23700</v>
      </c>
      <c r="M47" s="95">
        <f>L47</f>
        <v>23700</v>
      </c>
      <c r="N47" s="7"/>
    </row>
    <row r="48" spans="1:14" s="8" customFormat="1" ht="49.5" customHeight="1">
      <c r="A48" s="100"/>
      <c r="B48" s="101"/>
      <c r="C48" s="97"/>
      <c r="D48" s="96"/>
      <c r="E48" s="96"/>
      <c r="F48" s="97"/>
      <c r="G48" s="98"/>
      <c r="H48" s="99"/>
      <c r="I48" s="96"/>
      <c r="J48" s="48" t="s">
        <v>25</v>
      </c>
      <c r="K48" s="11" t="s">
        <v>92</v>
      </c>
      <c r="L48" s="11" t="s">
        <v>92</v>
      </c>
      <c r="M48" s="95"/>
      <c r="N48" s="7"/>
    </row>
    <row r="49" spans="1:14" s="8" customFormat="1" ht="49.5" customHeight="1">
      <c r="A49" s="100" t="s">
        <v>94</v>
      </c>
      <c r="B49" s="101">
        <v>43413</v>
      </c>
      <c r="C49" s="97">
        <v>13</v>
      </c>
      <c r="D49" s="96" t="s">
        <v>47</v>
      </c>
      <c r="E49" s="96" t="s">
        <v>37</v>
      </c>
      <c r="F49" s="97" t="s">
        <v>23</v>
      </c>
      <c r="G49" s="98" t="s">
        <v>95</v>
      </c>
      <c r="H49" s="99">
        <v>23500</v>
      </c>
      <c r="I49" s="96" t="s">
        <v>91</v>
      </c>
      <c r="J49" s="48" t="s">
        <v>24</v>
      </c>
      <c r="K49" s="53">
        <v>43459</v>
      </c>
      <c r="L49" s="54">
        <v>23500</v>
      </c>
      <c r="M49" s="95">
        <f>L49</f>
        <v>23500</v>
      </c>
      <c r="N49" s="7"/>
    </row>
    <row r="50" spans="1:14" s="8" customFormat="1" ht="49.5" customHeight="1">
      <c r="A50" s="100"/>
      <c r="B50" s="101"/>
      <c r="C50" s="97"/>
      <c r="D50" s="96"/>
      <c r="E50" s="96"/>
      <c r="F50" s="97"/>
      <c r="G50" s="98"/>
      <c r="H50" s="99"/>
      <c r="I50" s="96"/>
      <c r="J50" s="48" t="s">
        <v>25</v>
      </c>
      <c r="K50" s="11" t="s">
        <v>92</v>
      </c>
      <c r="L50" s="11" t="s">
        <v>92</v>
      </c>
      <c r="M50" s="95"/>
      <c r="N50" s="7"/>
    </row>
    <row r="51" spans="1:14" s="8" customFormat="1" ht="49.5" customHeight="1">
      <c r="A51" s="100" t="s">
        <v>96</v>
      </c>
      <c r="B51" s="101">
        <v>43413</v>
      </c>
      <c r="C51" s="97">
        <v>14</v>
      </c>
      <c r="D51" s="96" t="s">
        <v>47</v>
      </c>
      <c r="E51" s="96" t="s">
        <v>37</v>
      </c>
      <c r="F51" s="97" t="s">
        <v>23</v>
      </c>
      <c r="G51" s="98" t="s">
        <v>97</v>
      </c>
      <c r="H51" s="99">
        <v>23000</v>
      </c>
      <c r="I51" s="96" t="s">
        <v>91</v>
      </c>
      <c r="J51" s="48" t="s">
        <v>24</v>
      </c>
      <c r="K51" s="53">
        <v>43437</v>
      </c>
      <c r="L51" s="54">
        <v>23000</v>
      </c>
      <c r="M51" s="95">
        <f>L51</f>
        <v>23000</v>
      </c>
      <c r="N51" s="7"/>
    </row>
    <row r="52" spans="1:14" s="8" customFormat="1" ht="49.5" customHeight="1">
      <c r="A52" s="100"/>
      <c r="B52" s="101"/>
      <c r="C52" s="97"/>
      <c r="D52" s="96"/>
      <c r="E52" s="96"/>
      <c r="F52" s="97"/>
      <c r="G52" s="98"/>
      <c r="H52" s="99"/>
      <c r="I52" s="96"/>
      <c r="J52" s="48" t="s">
        <v>25</v>
      </c>
      <c r="K52" s="11" t="s">
        <v>92</v>
      </c>
      <c r="L52" s="11" t="s">
        <v>92</v>
      </c>
      <c r="M52" s="95"/>
      <c r="N52" s="7"/>
    </row>
    <row r="53" spans="1:14" s="8" customFormat="1" ht="49.5" customHeight="1">
      <c r="A53" s="100" t="s">
        <v>98</v>
      </c>
      <c r="B53" s="101">
        <v>43458</v>
      </c>
      <c r="C53" s="97">
        <v>15</v>
      </c>
      <c r="D53" s="96" t="s">
        <v>47</v>
      </c>
      <c r="E53" s="96" t="s">
        <v>37</v>
      </c>
      <c r="F53" s="97" t="s">
        <v>23</v>
      </c>
      <c r="G53" s="98" t="s">
        <v>99</v>
      </c>
      <c r="H53" s="99">
        <v>8950</v>
      </c>
      <c r="I53" s="96" t="s">
        <v>106</v>
      </c>
      <c r="J53" s="48" t="s">
        <v>24</v>
      </c>
      <c r="K53" s="53">
        <v>43459</v>
      </c>
      <c r="L53" s="50">
        <v>8950</v>
      </c>
      <c r="M53" s="95">
        <f>L53</f>
        <v>8950</v>
      </c>
      <c r="N53" s="7"/>
    </row>
    <row r="54" spans="1:14" s="8" customFormat="1" ht="49.5" customHeight="1">
      <c r="A54" s="100"/>
      <c r="B54" s="101"/>
      <c r="C54" s="97"/>
      <c r="D54" s="96"/>
      <c r="E54" s="96"/>
      <c r="F54" s="97"/>
      <c r="G54" s="98"/>
      <c r="H54" s="99"/>
      <c r="I54" s="96"/>
      <c r="J54" s="48" t="s">
        <v>25</v>
      </c>
      <c r="K54" s="11" t="s">
        <v>92</v>
      </c>
      <c r="L54" s="11" t="s">
        <v>92</v>
      </c>
      <c r="M54" s="95"/>
      <c r="N54" s="7"/>
    </row>
    <row r="55" spans="1:14" s="8" customFormat="1" ht="49.5" customHeight="1">
      <c r="A55" s="100" t="s">
        <v>100</v>
      </c>
      <c r="B55" s="101">
        <v>43458</v>
      </c>
      <c r="C55" s="97">
        <v>16</v>
      </c>
      <c r="D55" s="96" t="s">
        <v>47</v>
      </c>
      <c r="E55" s="96" t="s">
        <v>37</v>
      </c>
      <c r="F55" s="97" t="s">
        <v>23</v>
      </c>
      <c r="G55" s="98" t="s">
        <v>101</v>
      </c>
      <c r="H55" s="99">
        <v>10000</v>
      </c>
      <c r="I55" s="96" t="s">
        <v>106</v>
      </c>
      <c r="J55" s="48" t="s">
        <v>24</v>
      </c>
      <c r="K55" s="53">
        <v>43459</v>
      </c>
      <c r="L55" s="50">
        <v>10000</v>
      </c>
      <c r="M55" s="95">
        <f>L55</f>
        <v>10000</v>
      </c>
      <c r="N55" s="7"/>
    </row>
    <row r="56" spans="1:14" s="8" customFormat="1" ht="49.5" customHeight="1">
      <c r="A56" s="100"/>
      <c r="B56" s="101"/>
      <c r="C56" s="97"/>
      <c r="D56" s="96"/>
      <c r="E56" s="96"/>
      <c r="F56" s="97"/>
      <c r="G56" s="98"/>
      <c r="H56" s="99"/>
      <c r="I56" s="96"/>
      <c r="J56" s="48" t="s">
        <v>25</v>
      </c>
      <c r="K56" s="11" t="s">
        <v>92</v>
      </c>
      <c r="L56" s="11" t="s">
        <v>92</v>
      </c>
      <c r="M56" s="95"/>
      <c r="N56" s="7"/>
    </row>
    <row r="57" spans="1:14" s="8" customFormat="1" ht="49.5" customHeight="1">
      <c r="A57" s="100" t="s">
        <v>102</v>
      </c>
      <c r="B57" s="101">
        <v>43458</v>
      </c>
      <c r="C57" s="97">
        <v>17</v>
      </c>
      <c r="D57" s="96" t="s">
        <v>47</v>
      </c>
      <c r="E57" s="96" t="s">
        <v>37</v>
      </c>
      <c r="F57" s="97" t="s">
        <v>23</v>
      </c>
      <c r="G57" s="98" t="s">
        <v>103</v>
      </c>
      <c r="H57" s="99">
        <v>12000</v>
      </c>
      <c r="I57" s="96" t="s">
        <v>106</v>
      </c>
      <c r="J57" s="48" t="s">
        <v>24</v>
      </c>
      <c r="K57" s="53">
        <v>43459</v>
      </c>
      <c r="L57" s="50">
        <v>12000</v>
      </c>
      <c r="M57" s="95">
        <f>L57</f>
        <v>12000</v>
      </c>
      <c r="N57" s="7"/>
    </row>
    <row r="58" spans="1:14" s="8" customFormat="1" ht="49.5" customHeight="1">
      <c r="A58" s="100"/>
      <c r="B58" s="101"/>
      <c r="C58" s="97"/>
      <c r="D58" s="96"/>
      <c r="E58" s="96"/>
      <c r="F58" s="97"/>
      <c r="G58" s="98"/>
      <c r="H58" s="99"/>
      <c r="I58" s="96"/>
      <c r="J58" s="48" t="s">
        <v>25</v>
      </c>
      <c r="K58" s="11" t="s">
        <v>92</v>
      </c>
      <c r="L58" s="11" t="s">
        <v>92</v>
      </c>
      <c r="M58" s="95"/>
      <c r="N58" s="7"/>
    </row>
    <row r="59" spans="1:14" ht="14.25" customHeight="1">
      <c r="A59" s="13"/>
      <c r="B59" s="61" t="s">
        <v>26</v>
      </c>
      <c r="C59" s="61"/>
      <c r="D59" s="61"/>
      <c r="E59" s="61"/>
      <c r="F59" s="14">
        <f>M15+M43+M43+M45+M47+M49+M51+M53+M55+M57</f>
        <v>125000</v>
      </c>
      <c r="G59" s="15"/>
      <c r="H59" s="15"/>
      <c r="I59" s="15"/>
      <c r="J59" s="15"/>
      <c r="K59" s="15"/>
      <c r="L59" s="15"/>
      <c r="M59" s="16"/>
      <c r="N59" s="7"/>
    </row>
    <row r="60" spans="1:6" ht="9" customHeight="1">
      <c r="A60" s="18"/>
      <c r="B60" s="20"/>
      <c r="C60" s="20"/>
      <c r="D60" s="20"/>
      <c r="E60" s="20"/>
      <c r="F60" s="12"/>
    </row>
    <row r="61" spans="1:14" ht="12.75">
      <c r="A61" s="17" t="s">
        <v>22</v>
      </c>
      <c r="B61" s="62" t="s">
        <v>31</v>
      </c>
      <c r="C61" s="62"/>
      <c r="D61" s="62"/>
      <c r="E61" s="62"/>
      <c r="F61" s="21"/>
      <c r="G61" s="15"/>
      <c r="H61" s="21">
        <v>0</v>
      </c>
      <c r="I61" s="15"/>
      <c r="J61" s="15"/>
      <c r="K61" s="15"/>
      <c r="L61" s="15"/>
      <c r="M61" s="16"/>
      <c r="N61" s="7"/>
    </row>
    <row r="62" spans="1:6" ht="4.5" customHeight="1">
      <c r="A62" s="18"/>
      <c r="B62" s="20"/>
      <c r="C62" s="20"/>
      <c r="D62" s="20"/>
      <c r="E62" s="20"/>
      <c r="F62" s="12"/>
    </row>
    <row r="63" spans="1:14" ht="12.75">
      <c r="A63" s="17" t="s">
        <v>27</v>
      </c>
      <c r="B63" s="88" t="s">
        <v>32</v>
      </c>
      <c r="C63" s="88"/>
      <c r="D63" s="88"/>
      <c r="E63" s="88"/>
      <c r="F63" s="88"/>
      <c r="G63" s="88"/>
      <c r="H63" s="21">
        <v>0</v>
      </c>
      <c r="I63" s="15"/>
      <c r="J63" s="15"/>
      <c r="K63" s="15"/>
      <c r="L63" s="15"/>
      <c r="M63" s="16"/>
      <c r="N63" s="7"/>
    </row>
    <row r="64" spans="1:6" ht="4.5" customHeight="1">
      <c r="A64" s="18"/>
      <c r="B64" s="20"/>
      <c r="C64" s="20"/>
      <c r="D64" s="20"/>
      <c r="E64" s="20"/>
      <c r="F64" s="12"/>
    </row>
    <row r="65" spans="1:14" ht="12.75">
      <c r="A65" s="17" t="s">
        <v>28</v>
      </c>
      <c r="B65" s="62" t="s">
        <v>33</v>
      </c>
      <c r="C65" s="62"/>
      <c r="D65" s="62"/>
      <c r="E65" s="62"/>
      <c r="F65" s="21"/>
      <c r="G65" s="15"/>
      <c r="H65" s="21">
        <v>0</v>
      </c>
      <c r="I65" s="15"/>
      <c r="J65" s="15"/>
      <c r="K65" s="15"/>
      <c r="L65" s="15"/>
      <c r="M65" s="16"/>
      <c r="N65" s="7"/>
    </row>
    <row r="66" spans="1:6" ht="4.5" customHeight="1">
      <c r="A66" s="18"/>
      <c r="B66" s="20"/>
      <c r="C66" s="20"/>
      <c r="D66" s="20"/>
      <c r="E66" s="20"/>
      <c r="F66" s="12"/>
    </row>
    <row r="67" spans="1:14" ht="12.75">
      <c r="A67" s="17" t="s">
        <v>29</v>
      </c>
      <c r="B67" s="62" t="s">
        <v>34</v>
      </c>
      <c r="C67" s="62"/>
      <c r="D67" s="62"/>
      <c r="E67" s="62"/>
      <c r="F67" s="21"/>
      <c r="G67" s="15"/>
      <c r="H67" s="21">
        <v>0</v>
      </c>
      <c r="I67" s="15"/>
      <c r="J67" s="15"/>
      <c r="K67" s="15"/>
      <c r="L67" s="15"/>
      <c r="M67" s="16"/>
      <c r="N67" s="7"/>
    </row>
    <row r="68" spans="1:6" ht="4.5" customHeight="1">
      <c r="A68" s="18"/>
      <c r="B68" s="20"/>
      <c r="C68" s="20"/>
      <c r="D68" s="20"/>
      <c r="E68" s="20"/>
      <c r="F68" s="12"/>
    </row>
    <row r="69" spans="1:14" ht="12.75">
      <c r="A69" s="17" t="s">
        <v>30</v>
      </c>
      <c r="B69" s="19" t="s">
        <v>35</v>
      </c>
      <c r="C69" s="19"/>
      <c r="D69" s="19"/>
      <c r="E69" s="19"/>
      <c r="F69" s="21"/>
      <c r="G69" s="15"/>
      <c r="H69" s="21">
        <v>0</v>
      </c>
      <c r="I69" s="15"/>
      <c r="J69" s="15"/>
      <c r="K69" s="15"/>
      <c r="L69" s="15"/>
      <c r="M69" s="16"/>
      <c r="N69" s="7"/>
    </row>
    <row r="70" spans="1:14" ht="12.75">
      <c r="A70" s="22"/>
      <c r="B70" s="23"/>
      <c r="C70" s="23"/>
      <c r="D70" s="23"/>
      <c r="E70" s="23"/>
      <c r="F70" s="24"/>
      <c r="G70" s="25"/>
      <c r="H70" s="24"/>
      <c r="I70" s="25"/>
      <c r="J70" s="25"/>
      <c r="K70" s="25"/>
      <c r="L70" s="25"/>
      <c r="M70" s="25"/>
      <c r="N70" s="7"/>
    </row>
    <row r="71" spans="2:12" ht="12.75">
      <c r="B71" s="87" t="s">
        <v>80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3" spans="2:12" ht="12.75">
      <c r="B73" s="87" t="s">
        <v>36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</row>
  </sheetData>
  <mergeCells count="131">
    <mergeCell ref="I57:I58"/>
    <mergeCell ref="M57:M58"/>
    <mergeCell ref="I55:I56"/>
    <mergeCell ref="M55:M56"/>
    <mergeCell ref="A57:A58"/>
    <mergeCell ref="B57:B58"/>
    <mergeCell ref="C57:C58"/>
    <mergeCell ref="D57:D58"/>
    <mergeCell ref="E57:E58"/>
    <mergeCell ref="F57:F58"/>
    <mergeCell ref="G57:G58"/>
    <mergeCell ref="H57:H58"/>
    <mergeCell ref="I53:I54"/>
    <mergeCell ref="M53:M54"/>
    <mergeCell ref="A55:A56"/>
    <mergeCell ref="B55:B56"/>
    <mergeCell ref="C55:C56"/>
    <mergeCell ref="D55:D56"/>
    <mergeCell ref="E55:E56"/>
    <mergeCell ref="F55:F56"/>
    <mergeCell ref="G55:G56"/>
    <mergeCell ref="H55:H56"/>
    <mergeCell ref="E53:E54"/>
    <mergeCell ref="F53:F54"/>
    <mergeCell ref="G53:G54"/>
    <mergeCell ref="H53:H54"/>
    <mergeCell ref="A53:A54"/>
    <mergeCell ref="B53:B54"/>
    <mergeCell ref="C53:C54"/>
    <mergeCell ref="D53:D54"/>
    <mergeCell ref="I51:I52"/>
    <mergeCell ref="M51:M52"/>
    <mergeCell ref="E51:E52"/>
    <mergeCell ref="F51:F52"/>
    <mergeCell ref="G51:G52"/>
    <mergeCell ref="H51:H52"/>
    <mergeCell ref="A51:A52"/>
    <mergeCell ref="B51:B52"/>
    <mergeCell ref="C51:C52"/>
    <mergeCell ref="D51:D52"/>
    <mergeCell ref="M43:M44"/>
    <mergeCell ref="A43:A44"/>
    <mergeCell ref="B43:B44"/>
    <mergeCell ref="C43:C44"/>
    <mergeCell ref="D43:D44"/>
    <mergeCell ref="B65:E65"/>
    <mergeCell ref="B67:E67"/>
    <mergeCell ref="B71:L71"/>
    <mergeCell ref="B73:L73"/>
    <mergeCell ref="M37:M42"/>
    <mergeCell ref="B59:E59"/>
    <mergeCell ref="B61:E61"/>
    <mergeCell ref="B63:G63"/>
    <mergeCell ref="I37:I42"/>
    <mergeCell ref="E43:E44"/>
    <mergeCell ref="F43:F44"/>
    <mergeCell ref="G43:G44"/>
    <mergeCell ref="H43:H44"/>
    <mergeCell ref="I43:I44"/>
    <mergeCell ref="I25:I36"/>
    <mergeCell ref="M25:M36"/>
    <mergeCell ref="A37:A42"/>
    <mergeCell ref="B37:B42"/>
    <mergeCell ref="C37:C42"/>
    <mergeCell ref="D37:D42"/>
    <mergeCell ref="E37:E42"/>
    <mergeCell ref="F37:F42"/>
    <mergeCell ref="G37:G42"/>
    <mergeCell ref="H37:H42"/>
    <mergeCell ref="A25:A36"/>
    <mergeCell ref="B25:B36"/>
    <mergeCell ref="C25:C36"/>
    <mergeCell ref="D25:D36"/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15:A24"/>
    <mergeCell ref="B15:B24"/>
    <mergeCell ref="C15:C24"/>
    <mergeCell ref="D15:D24"/>
    <mergeCell ref="I15:I24"/>
    <mergeCell ref="M15:M24"/>
    <mergeCell ref="E25:E36"/>
    <mergeCell ref="F25:F36"/>
    <mergeCell ref="G25:G36"/>
    <mergeCell ref="H25:H36"/>
    <mergeCell ref="E15:E24"/>
    <mergeCell ref="F15:F24"/>
    <mergeCell ref="G15:G24"/>
    <mergeCell ref="H15:H2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M45:M46"/>
    <mergeCell ref="A47:A48"/>
    <mergeCell ref="B47:B48"/>
    <mergeCell ref="C47:C48"/>
    <mergeCell ref="D47:D48"/>
    <mergeCell ref="E47:E48"/>
    <mergeCell ref="F47:F48"/>
    <mergeCell ref="G47:G48"/>
    <mergeCell ref="H47:H48"/>
    <mergeCell ref="E49:E50"/>
    <mergeCell ref="F49:F50"/>
    <mergeCell ref="G49:G50"/>
    <mergeCell ref="H49:H50"/>
    <mergeCell ref="A49:A50"/>
    <mergeCell ref="B49:B50"/>
    <mergeCell ref="C49:C50"/>
    <mergeCell ref="D49:D50"/>
    <mergeCell ref="I49:I50"/>
    <mergeCell ref="M49:M50"/>
    <mergeCell ref="I47:I48"/>
    <mergeCell ref="M47:M48"/>
  </mergeCells>
  <printOptions/>
  <pageMargins left="0.6" right="0.4" top="0.6" bottom="0.23" header="0.5" footer="0.2"/>
  <pageSetup fitToHeight="2" horizontalDpi="600" verticalDpi="600" orientation="landscape" paperSize="9" scale="76" r:id="rId1"/>
  <rowBreaks count="2" manualBreakCount="2">
    <brk id="44" max="255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4"/>
    </row>
    <row r="6" spans="1:14" ht="13.5">
      <c r="A6" s="92" t="s">
        <v>58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"/>
    </row>
    <row r="7" ht="9" customHeight="1">
      <c r="N7" s="5" t="s">
        <v>17</v>
      </c>
    </row>
    <row r="8" spans="1:14" ht="13.5">
      <c r="A8" s="93" t="s">
        <v>18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6"/>
    </row>
    <row r="9" spans="1:14" s="34" customFormat="1" ht="13.5">
      <c r="A9" s="94" t="s">
        <v>59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33"/>
    </row>
    <row r="10" spans="1:14" ht="13.5">
      <c r="A10" s="89" t="s">
        <v>19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6"/>
    </row>
    <row r="11" ht="13.5">
      <c r="N11" s="5"/>
    </row>
    <row r="12" spans="1:14" s="8" customFormat="1" ht="35.25" customHeight="1">
      <c r="A12" s="90" t="s">
        <v>16</v>
      </c>
      <c r="B12" s="90" t="s">
        <v>4</v>
      </c>
      <c r="C12" s="90" t="s">
        <v>21</v>
      </c>
      <c r="D12" s="90" t="s">
        <v>6</v>
      </c>
      <c r="E12" s="90" t="s">
        <v>5</v>
      </c>
      <c r="F12" s="90" t="s">
        <v>7</v>
      </c>
      <c r="G12" s="90" t="s">
        <v>8</v>
      </c>
      <c r="H12" s="90"/>
      <c r="I12" s="90"/>
      <c r="J12" s="90" t="s">
        <v>12</v>
      </c>
      <c r="K12" s="90"/>
      <c r="L12" s="90"/>
      <c r="M12" s="90" t="s">
        <v>15</v>
      </c>
      <c r="N12" s="7" t="s">
        <v>20</v>
      </c>
    </row>
    <row r="13" spans="1:14" s="8" customFormat="1" ht="29.25">
      <c r="A13" s="90"/>
      <c r="B13" s="90"/>
      <c r="C13" s="90"/>
      <c r="D13" s="90"/>
      <c r="E13" s="90"/>
      <c r="F13" s="90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90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84" t="s">
        <v>22</v>
      </c>
      <c r="B15" s="69">
        <v>43049</v>
      </c>
      <c r="C15" s="72">
        <v>8</v>
      </c>
      <c r="D15" s="75" t="s">
        <v>47</v>
      </c>
      <c r="E15" s="55" t="s">
        <v>37</v>
      </c>
      <c r="F15" s="66" t="s">
        <v>23</v>
      </c>
      <c r="G15" s="78" t="s">
        <v>53</v>
      </c>
      <c r="H15" s="81">
        <v>125000</v>
      </c>
      <c r="I15" s="55" t="s">
        <v>54</v>
      </c>
      <c r="J15" s="40" t="s">
        <v>24</v>
      </c>
      <c r="K15" s="44">
        <v>43094</v>
      </c>
      <c r="L15" s="39">
        <v>125000</v>
      </c>
      <c r="M15" s="58">
        <f>SUM(L15-L16+L17-L18+L19-L20)</f>
        <v>40000</v>
      </c>
      <c r="N15" s="7"/>
    </row>
    <row r="16" spans="1:14" s="8" customFormat="1" ht="18.75" customHeight="1">
      <c r="A16" s="85"/>
      <c r="B16" s="70"/>
      <c r="C16" s="73"/>
      <c r="D16" s="76"/>
      <c r="E16" s="56"/>
      <c r="F16" s="67"/>
      <c r="G16" s="79"/>
      <c r="H16" s="82"/>
      <c r="I16" s="56"/>
      <c r="J16" s="38" t="s">
        <v>25</v>
      </c>
      <c r="K16" s="44" t="s">
        <v>57</v>
      </c>
      <c r="L16" s="39">
        <v>95000</v>
      </c>
      <c r="M16" s="59"/>
      <c r="N16" s="7"/>
    </row>
    <row r="17" spans="1:14" s="8" customFormat="1" ht="19.5" customHeight="1">
      <c r="A17" s="85"/>
      <c r="B17" s="70"/>
      <c r="C17" s="73"/>
      <c r="D17" s="76"/>
      <c r="E17" s="56"/>
      <c r="F17" s="67"/>
      <c r="G17" s="79"/>
      <c r="H17" s="82"/>
      <c r="I17" s="56"/>
      <c r="J17" s="38" t="s">
        <v>24</v>
      </c>
      <c r="K17" s="44">
        <v>43122</v>
      </c>
      <c r="L17" s="39">
        <v>10000</v>
      </c>
      <c r="M17" s="59"/>
      <c r="N17" s="7"/>
    </row>
    <row r="18" spans="1:14" s="8" customFormat="1" ht="18" customHeight="1">
      <c r="A18" s="85"/>
      <c r="B18" s="70"/>
      <c r="C18" s="73"/>
      <c r="D18" s="76"/>
      <c r="E18" s="56"/>
      <c r="F18" s="67"/>
      <c r="G18" s="79"/>
      <c r="H18" s="82"/>
      <c r="I18" s="56"/>
      <c r="J18" s="38" t="s">
        <v>25</v>
      </c>
      <c r="K18" s="44"/>
      <c r="L18" s="39"/>
      <c r="M18" s="59"/>
      <c r="N18" s="7"/>
    </row>
    <row r="19" spans="1:14" s="8" customFormat="1" ht="19.5" customHeight="1">
      <c r="A19" s="85"/>
      <c r="B19" s="70"/>
      <c r="C19" s="73"/>
      <c r="D19" s="76"/>
      <c r="E19" s="56"/>
      <c r="F19" s="67"/>
      <c r="G19" s="79"/>
      <c r="H19" s="82"/>
      <c r="I19" s="56"/>
      <c r="J19" s="38" t="s">
        <v>24</v>
      </c>
      <c r="K19" s="44"/>
      <c r="L19" s="39"/>
      <c r="M19" s="59"/>
      <c r="N19" s="7"/>
    </row>
    <row r="20" spans="1:14" s="8" customFormat="1" ht="18" customHeight="1">
      <c r="A20" s="86"/>
      <c r="B20" s="71"/>
      <c r="C20" s="74"/>
      <c r="D20" s="77"/>
      <c r="E20" s="57"/>
      <c r="F20" s="68"/>
      <c r="G20" s="80"/>
      <c r="H20" s="83"/>
      <c r="I20" s="57"/>
      <c r="J20" s="41" t="s">
        <v>25</v>
      </c>
      <c r="K20" s="45"/>
      <c r="L20" s="42"/>
      <c r="M20" s="60"/>
      <c r="N20" s="7"/>
    </row>
    <row r="21" spans="1:14" s="8" customFormat="1" ht="7.5" customHeight="1">
      <c r="A21" s="84"/>
      <c r="B21" s="69"/>
      <c r="C21" s="72"/>
      <c r="D21" s="75"/>
      <c r="E21" s="55"/>
      <c r="F21" s="66"/>
      <c r="G21" s="78"/>
      <c r="H21" s="81"/>
      <c r="I21" s="55"/>
      <c r="J21" s="26"/>
      <c r="K21" s="35"/>
      <c r="L21" s="29"/>
      <c r="M21" s="63">
        <f>SUM(L21-L22+L23-L24+L25-L26)</f>
        <v>0</v>
      </c>
      <c r="N21" s="7"/>
    </row>
    <row r="22" spans="1:14" s="8" customFormat="1" ht="7.5" customHeight="1">
      <c r="A22" s="85"/>
      <c r="B22" s="70"/>
      <c r="C22" s="73"/>
      <c r="D22" s="76"/>
      <c r="E22" s="56"/>
      <c r="F22" s="67"/>
      <c r="G22" s="79"/>
      <c r="H22" s="82"/>
      <c r="I22" s="56"/>
      <c r="J22" s="27"/>
      <c r="K22" s="32"/>
      <c r="L22" s="30"/>
      <c r="M22" s="64"/>
      <c r="N22" s="7"/>
    </row>
    <row r="23" spans="1:14" s="8" customFormat="1" ht="7.5" customHeight="1">
      <c r="A23" s="85"/>
      <c r="B23" s="70"/>
      <c r="C23" s="73"/>
      <c r="D23" s="76"/>
      <c r="E23" s="56"/>
      <c r="F23" s="67"/>
      <c r="G23" s="79"/>
      <c r="H23" s="82"/>
      <c r="I23" s="56"/>
      <c r="J23" s="27"/>
      <c r="K23" s="32"/>
      <c r="L23" s="30"/>
      <c r="M23" s="64"/>
      <c r="N23" s="7"/>
    </row>
    <row r="24" spans="1:14" s="8" customFormat="1" ht="7.5" customHeight="1">
      <c r="A24" s="85"/>
      <c r="B24" s="70"/>
      <c r="C24" s="73"/>
      <c r="D24" s="76"/>
      <c r="E24" s="56"/>
      <c r="F24" s="67"/>
      <c r="G24" s="79"/>
      <c r="H24" s="82"/>
      <c r="I24" s="56"/>
      <c r="J24" s="27"/>
      <c r="K24" s="32"/>
      <c r="L24" s="30"/>
      <c r="M24" s="64"/>
      <c r="N24" s="7"/>
    </row>
    <row r="25" spans="1:14" s="8" customFormat="1" ht="7.5" customHeight="1">
      <c r="A25" s="85"/>
      <c r="B25" s="70"/>
      <c r="C25" s="73"/>
      <c r="D25" s="76"/>
      <c r="E25" s="56"/>
      <c r="F25" s="67"/>
      <c r="G25" s="79"/>
      <c r="H25" s="82"/>
      <c r="I25" s="56"/>
      <c r="J25" s="27"/>
      <c r="K25" s="32"/>
      <c r="L25" s="30"/>
      <c r="M25" s="64"/>
      <c r="N25" s="7"/>
    </row>
    <row r="26" spans="1:14" s="8" customFormat="1" ht="7.5" customHeight="1">
      <c r="A26" s="86"/>
      <c r="B26" s="71"/>
      <c r="C26" s="74"/>
      <c r="D26" s="77"/>
      <c r="E26" s="57"/>
      <c r="F26" s="68"/>
      <c r="G26" s="80"/>
      <c r="H26" s="83"/>
      <c r="I26" s="57"/>
      <c r="J26" s="28"/>
      <c r="K26" s="32"/>
      <c r="L26" s="31"/>
      <c r="M26" s="65"/>
      <c r="N26" s="7"/>
    </row>
    <row r="27" spans="1:14" s="37" customFormat="1" ht="6" customHeight="1">
      <c r="A27" s="66"/>
      <c r="B27" s="69"/>
      <c r="C27" s="72"/>
      <c r="D27" s="75"/>
      <c r="E27" s="55"/>
      <c r="F27" s="66"/>
      <c r="G27" s="78"/>
      <c r="H27" s="81"/>
      <c r="I27" s="55"/>
      <c r="J27" s="40"/>
      <c r="K27" s="43"/>
      <c r="L27" s="39"/>
      <c r="M27" s="58">
        <f>SUM(L27-L28+L29-L30+L31-L32)</f>
        <v>0</v>
      </c>
      <c r="N27" s="36"/>
    </row>
    <row r="28" spans="1:14" s="37" customFormat="1" ht="6" customHeight="1">
      <c r="A28" s="67"/>
      <c r="B28" s="70"/>
      <c r="C28" s="73"/>
      <c r="D28" s="76"/>
      <c r="E28" s="56"/>
      <c r="F28" s="67"/>
      <c r="G28" s="79"/>
      <c r="H28" s="82"/>
      <c r="I28" s="56"/>
      <c r="J28" s="38"/>
      <c r="K28" s="44"/>
      <c r="L28" s="39"/>
      <c r="M28" s="59"/>
      <c r="N28" s="36"/>
    </row>
    <row r="29" spans="1:14" s="37" customFormat="1" ht="6" customHeight="1">
      <c r="A29" s="67"/>
      <c r="B29" s="70"/>
      <c r="C29" s="73"/>
      <c r="D29" s="76"/>
      <c r="E29" s="56"/>
      <c r="F29" s="67"/>
      <c r="G29" s="79"/>
      <c r="H29" s="82"/>
      <c r="I29" s="56"/>
      <c r="J29" s="38"/>
      <c r="K29" s="44"/>
      <c r="L29" s="39"/>
      <c r="M29" s="59"/>
      <c r="N29" s="36"/>
    </row>
    <row r="30" spans="1:14" s="37" customFormat="1" ht="6" customHeight="1">
      <c r="A30" s="67"/>
      <c r="B30" s="70"/>
      <c r="C30" s="73"/>
      <c r="D30" s="76"/>
      <c r="E30" s="56"/>
      <c r="F30" s="67"/>
      <c r="G30" s="79"/>
      <c r="H30" s="82"/>
      <c r="I30" s="56"/>
      <c r="J30" s="38"/>
      <c r="K30" s="44"/>
      <c r="L30" s="39"/>
      <c r="M30" s="59"/>
      <c r="N30" s="36"/>
    </row>
    <row r="31" spans="1:14" s="37" customFormat="1" ht="6" customHeight="1">
      <c r="A31" s="67"/>
      <c r="B31" s="70"/>
      <c r="C31" s="73"/>
      <c r="D31" s="76"/>
      <c r="E31" s="56"/>
      <c r="F31" s="67"/>
      <c r="G31" s="79"/>
      <c r="H31" s="82"/>
      <c r="I31" s="56"/>
      <c r="J31" s="38"/>
      <c r="K31" s="44"/>
      <c r="L31" s="39"/>
      <c r="M31" s="59"/>
      <c r="N31" s="36"/>
    </row>
    <row r="32" spans="1:14" s="37" customFormat="1" ht="6" customHeight="1">
      <c r="A32" s="68"/>
      <c r="B32" s="71"/>
      <c r="C32" s="74"/>
      <c r="D32" s="77"/>
      <c r="E32" s="57"/>
      <c r="F32" s="68"/>
      <c r="G32" s="80"/>
      <c r="H32" s="83"/>
      <c r="I32" s="57"/>
      <c r="J32" s="41"/>
      <c r="K32" s="45"/>
      <c r="L32" s="42"/>
      <c r="M32" s="60"/>
      <c r="N32" s="36"/>
    </row>
    <row r="33" spans="1:14" ht="12.75">
      <c r="A33" s="13"/>
      <c r="B33" s="61" t="s">
        <v>26</v>
      </c>
      <c r="C33" s="61"/>
      <c r="D33" s="61"/>
      <c r="E33" s="61"/>
      <c r="F33" s="14">
        <f>SUM(M15+M21+M27)</f>
        <v>40000</v>
      </c>
      <c r="G33" s="15"/>
      <c r="H33" s="15"/>
      <c r="I33" s="15"/>
      <c r="J33" s="15"/>
      <c r="K33" s="15"/>
      <c r="L33" s="15"/>
      <c r="M33" s="16"/>
      <c r="N33" s="7"/>
    </row>
    <row r="34" spans="1:6" ht="4.5" customHeight="1">
      <c r="A34" s="18"/>
      <c r="B34" s="20"/>
      <c r="C34" s="20"/>
      <c r="D34" s="20"/>
      <c r="E34" s="20"/>
      <c r="F34" s="12"/>
    </row>
    <row r="35" spans="1:14" ht="12.75">
      <c r="A35" s="17" t="s">
        <v>22</v>
      </c>
      <c r="B35" s="62" t="s">
        <v>31</v>
      </c>
      <c r="C35" s="62"/>
      <c r="D35" s="62"/>
      <c r="E35" s="62"/>
      <c r="F35" s="21"/>
      <c r="G35" s="15"/>
      <c r="H35" s="21">
        <v>0</v>
      </c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27</v>
      </c>
      <c r="B37" s="88" t="s">
        <v>32</v>
      </c>
      <c r="C37" s="88"/>
      <c r="D37" s="88"/>
      <c r="E37" s="88"/>
      <c r="F37" s="88"/>
      <c r="G37" s="88"/>
      <c r="H37" s="21">
        <v>0</v>
      </c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28</v>
      </c>
      <c r="B39" s="62" t="s">
        <v>33</v>
      </c>
      <c r="C39" s="62"/>
      <c r="D39" s="62"/>
      <c r="E39" s="62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29</v>
      </c>
      <c r="B41" s="62" t="s">
        <v>34</v>
      </c>
      <c r="C41" s="62"/>
      <c r="D41" s="62"/>
      <c r="E41" s="62"/>
      <c r="F41" s="21"/>
      <c r="G41" s="1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30</v>
      </c>
      <c r="B43" s="19" t="s">
        <v>35</v>
      </c>
      <c r="C43" s="19"/>
      <c r="D43" s="19"/>
      <c r="E43" s="19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14" ht="12.75">
      <c r="A44" s="22"/>
      <c r="B44" s="23"/>
      <c r="C44" s="23"/>
      <c r="D44" s="23"/>
      <c r="E44" s="23"/>
      <c r="F44" s="24"/>
      <c r="G44" s="25"/>
      <c r="H44" s="24"/>
      <c r="I44" s="25"/>
      <c r="J44" s="25"/>
      <c r="K44" s="25"/>
      <c r="L44" s="25"/>
      <c r="M44" s="25"/>
      <c r="N44" s="7"/>
    </row>
    <row r="45" spans="2:12" ht="12.75">
      <c r="B45" s="87" t="s">
        <v>38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7" spans="2:12" ht="12.75">
      <c r="B47" s="87" t="s">
        <v>36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</row>
  </sheetData>
  <mergeCells count="51">
    <mergeCell ref="E21:E26"/>
    <mergeCell ref="M15:M20"/>
    <mergeCell ref="E15:E20"/>
    <mergeCell ref="F15:F20"/>
    <mergeCell ref="G15:G20"/>
    <mergeCell ref="H15:H20"/>
    <mergeCell ref="I15:I20"/>
    <mergeCell ref="F21:F26"/>
    <mergeCell ref="G21:G26"/>
    <mergeCell ref="H21:H26"/>
    <mergeCell ref="A15:A20"/>
    <mergeCell ref="B15:B20"/>
    <mergeCell ref="C15:C20"/>
    <mergeCell ref="D15:D20"/>
    <mergeCell ref="A5:M5"/>
    <mergeCell ref="A6:M6"/>
    <mergeCell ref="A9:M9"/>
    <mergeCell ref="A12:A13"/>
    <mergeCell ref="B12:B13"/>
    <mergeCell ref="C12:C13"/>
    <mergeCell ref="D12:D13"/>
    <mergeCell ref="E12:E13"/>
    <mergeCell ref="F12:F13"/>
    <mergeCell ref="G12:I12"/>
    <mergeCell ref="A8:M8"/>
    <mergeCell ref="A10:M10"/>
    <mergeCell ref="J12:L12"/>
    <mergeCell ref="M12:M13"/>
    <mergeCell ref="A21:A26"/>
    <mergeCell ref="B21:B26"/>
    <mergeCell ref="C21:C26"/>
    <mergeCell ref="D21:D26"/>
    <mergeCell ref="I21:I26"/>
    <mergeCell ref="M21:M26"/>
    <mergeCell ref="A27:A32"/>
    <mergeCell ref="B27:B32"/>
    <mergeCell ref="C27:C32"/>
    <mergeCell ref="D27:D32"/>
    <mergeCell ref="E27:E32"/>
    <mergeCell ref="F27:F32"/>
    <mergeCell ref="G27:G32"/>
    <mergeCell ref="H27:H32"/>
    <mergeCell ref="I27:I32"/>
    <mergeCell ref="M27:M32"/>
    <mergeCell ref="B33:E33"/>
    <mergeCell ref="B35:E35"/>
    <mergeCell ref="B47:L47"/>
    <mergeCell ref="B37:G37"/>
    <mergeCell ref="B39:E39"/>
    <mergeCell ref="B41:E41"/>
    <mergeCell ref="B45:L45"/>
  </mergeCells>
  <printOptions/>
  <pageMargins left="0.34" right="0.2" top="0.62" bottom="0.62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4"/>
    </row>
    <row r="6" spans="1:14" ht="13.5">
      <c r="A6" s="92" t="s">
        <v>60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"/>
    </row>
    <row r="7" ht="9" customHeight="1">
      <c r="N7" s="5" t="s">
        <v>17</v>
      </c>
    </row>
    <row r="8" spans="1:14" ht="13.5">
      <c r="A8" s="93" t="s">
        <v>18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6"/>
    </row>
    <row r="9" spans="1:14" s="34" customFormat="1" ht="13.5">
      <c r="A9" s="94" t="s">
        <v>61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33"/>
    </row>
    <row r="10" spans="1:14" ht="13.5">
      <c r="A10" s="89" t="s">
        <v>19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6"/>
    </row>
    <row r="11" ht="13.5">
      <c r="N11" s="5"/>
    </row>
    <row r="12" spans="1:14" s="8" customFormat="1" ht="35.25" customHeight="1">
      <c r="A12" s="90" t="s">
        <v>16</v>
      </c>
      <c r="B12" s="90" t="s">
        <v>4</v>
      </c>
      <c r="C12" s="90" t="s">
        <v>21</v>
      </c>
      <c r="D12" s="90" t="s">
        <v>6</v>
      </c>
      <c r="E12" s="90" t="s">
        <v>5</v>
      </c>
      <c r="F12" s="90" t="s">
        <v>7</v>
      </c>
      <c r="G12" s="90" t="s">
        <v>8</v>
      </c>
      <c r="H12" s="90"/>
      <c r="I12" s="90"/>
      <c r="J12" s="90" t="s">
        <v>12</v>
      </c>
      <c r="K12" s="90"/>
      <c r="L12" s="90"/>
      <c r="M12" s="90" t="s">
        <v>15</v>
      </c>
      <c r="N12" s="7" t="s">
        <v>20</v>
      </c>
    </row>
    <row r="13" spans="1:14" s="8" customFormat="1" ht="29.25">
      <c r="A13" s="90"/>
      <c r="B13" s="90"/>
      <c r="C13" s="90"/>
      <c r="D13" s="90"/>
      <c r="E13" s="90"/>
      <c r="F13" s="90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90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84" t="s">
        <v>22</v>
      </c>
      <c r="B15" s="69">
        <v>43049</v>
      </c>
      <c r="C15" s="72">
        <v>8</v>
      </c>
      <c r="D15" s="75" t="s">
        <v>47</v>
      </c>
      <c r="E15" s="55" t="s">
        <v>37</v>
      </c>
      <c r="F15" s="66" t="s">
        <v>23</v>
      </c>
      <c r="G15" s="78" t="s">
        <v>53</v>
      </c>
      <c r="H15" s="81">
        <v>125000</v>
      </c>
      <c r="I15" s="55" t="s">
        <v>54</v>
      </c>
      <c r="J15" s="40" t="s">
        <v>24</v>
      </c>
      <c r="K15" s="44">
        <v>43094</v>
      </c>
      <c r="L15" s="39">
        <v>125000</v>
      </c>
      <c r="M15" s="58">
        <f>SUM(L15-L16+L17-L18+L19-L20)</f>
        <v>43000</v>
      </c>
      <c r="N15" s="7"/>
    </row>
    <row r="16" spans="1:14" s="8" customFormat="1" ht="18.75" customHeight="1">
      <c r="A16" s="85"/>
      <c r="B16" s="70"/>
      <c r="C16" s="73"/>
      <c r="D16" s="76"/>
      <c r="E16" s="56"/>
      <c r="F16" s="67"/>
      <c r="G16" s="79"/>
      <c r="H16" s="82"/>
      <c r="I16" s="56"/>
      <c r="J16" s="38" t="s">
        <v>25</v>
      </c>
      <c r="K16" s="44" t="s">
        <v>57</v>
      </c>
      <c r="L16" s="39">
        <v>95000</v>
      </c>
      <c r="M16" s="59"/>
      <c r="N16" s="7"/>
    </row>
    <row r="17" spans="1:14" s="8" customFormat="1" ht="19.5" customHeight="1">
      <c r="A17" s="85"/>
      <c r="B17" s="70"/>
      <c r="C17" s="73"/>
      <c r="D17" s="76"/>
      <c r="E17" s="56"/>
      <c r="F17" s="67"/>
      <c r="G17" s="79"/>
      <c r="H17" s="82"/>
      <c r="I17" s="56"/>
      <c r="J17" s="38" t="s">
        <v>24</v>
      </c>
      <c r="K17" s="44">
        <v>43122</v>
      </c>
      <c r="L17" s="39">
        <v>10000</v>
      </c>
      <c r="M17" s="59"/>
      <c r="N17" s="7"/>
    </row>
    <row r="18" spans="1:14" s="8" customFormat="1" ht="18" customHeight="1">
      <c r="A18" s="85"/>
      <c r="B18" s="70"/>
      <c r="C18" s="73"/>
      <c r="D18" s="76"/>
      <c r="E18" s="56"/>
      <c r="F18" s="67"/>
      <c r="G18" s="79"/>
      <c r="H18" s="82"/>
      <c r="I18" s="56"/>
      <c r="J18" s="38" t="s">
        <v>25</v>
      </c>
      <c r="K18" s="44"/>
      <c r="L18" s="39"/>
      <c r="M18" s="59"/>
      <c r="N18" s="7"/>
    </row>
    <row r="19" spans="1:14" s="8" customFormat="1" ht="19.5" customHeight="1">
      <c r="A19" s="85"/>
      <c r="B19" s="70"/>
      <c r="C19" s="73"/>
      <c r="D19" s="76"/>
      <c r="E19" s="56"/>
      <c r="F19" s="67"/>
      <c r="G19" s="79"/>
      <c r="H19" s="82"/>
      <c r="I19" s="56"/>
      <c r="J19" s="38" t="s">
        <v>24</v>
      </c>
      <c r="K19" s="44" t="s">
        <v>62</v>
      </c>
      <c r="L19" s="39">
        <v>48000</v>
      </c>
      <c r="M19" s="59"/>
      <c r="N19" s="7"/>
    </row>
    <row r="20" spans="1:14" s="8" customFormat="1" ht="18" customHeight="1">
      <c r="A20" s="86"/>
      <c r="B20" s="71"/>
      <c r="C20" s="74"/>
      <c r="D20" s="77"/>
      <c r="E20" s="57"/>
      <c r="F20" s="68"/>
      <c r="G20" s="80"/>
      <c r="H20" s="83"/>
      <c r="I20" s="57"/>
      <c r="J20" s="41" t="s">
        <v>25</v>
      </c>
      <c r="K20" s="45">
        <v>43145</v>
      </c>
      <c r="L20" s="42">
        <v>45000</v>
      </c>
      <c r="M20" s="60"/>
      <c r="N20" s="7"/>
    </row>
    <row r="21" spans="1:14" s="8" customFormat="1" ht="11.25" customHeight="1">
      <c r="A21" s="84"/>
      <c r="B21" s="69"/>
      <c r="C21" s="72"/>
      <c r="D21" s="75"/>
      <c r="E21" s="55"/>
      <c r="F21" s="66"/>
      <c r="G21" s="78"/>
      <c r="H21" s="81"/>
      <c r="I21" s="55"/>
      <c r="J21" s="40"/>
      <c r="K21" s="44"/>
      <c r="L21" s="39"/>
      <c r="M21" s="58">
        <f>SUM(L21-L22+L23-L24+L25-L26)</f>
        <v>0</v>
      </c>
      <c r="N21" s="7"/>
    </row>
    <row r="22" spans="1:14" s="8" customFormat="1" ht="11.25" customHeight="1">
      <c r="A22" s="85"/>
      <c r="B22" s="70"/>
      <c r="C22" s="73"/>
      <c r="D22" s="76"/>
      <c r="E22" s="56"/>
      <c r="F22" s="67"/>
      <c r="G22" s="79"/>
      <c r="H22" s="82"/>
      <c r="I22" s="56"/>
      <c r="J22" s="38"/>
      <c r="K22" s="44"/>
      <c r="L22" s="39"/>
      <c r="M22" s="59"/>
      <c r="N22" s="7"/>
    </row>
    <row r="23" spans="1:14" s="8" customFormat="1" ht="11.25" customHeight="1">
      <c r="A23" s="85"/>
      <c r="B23" s="70"/>
      <c r="C23" s="73"/>
      <c r="D23" s="76"/>
      <c r="E23" s="56"/>
      <c r="F23" s="67"/>
      <c r="G23" s="79"/>
      <c r="H23" s="82"/>
      <c r="I23" s="56"/>
      <c r="J23" s="38"/>
      <c r="K23" s="44"/>
      <c r="L23" s="39"/>
      <c r="M23" s="59"/>
      <c r="N23" s="7"/>
    </row>
    <row r="24" spans="1:14" s="8" customFormat="1" ht="11.25" customHeight="1">
      <c r="A24" s="85"/>
      <c r="B24" s="70"/>
      <c r="C24" s="73"/>
      <c r="D24" s="76"/>
      <c r="E24" s="56"/>
      <c r="F24" s="67"/>
      <c r="G24" s="79"/>
      <c r="H24" s="82"/>
      <c r="I24" s="56"/>
      <c r="J24" s="38"/>
      <c r="K24" s="44"/>
      <c r="L24" s="39"/>
      <c r="M24" s="59"/>
      <c r="N24" s="7"/>
    </row>
    <row r="25" spans="1:14" s="8" customFormat="1" ht="11.25" customHeight="1">
      <c r="A25" s="85"/>
      <c r="B25" s="70"/>
      <c r="C25" s="73"/>
      <c r="D25" s="76"/>
      <c r="E25" s="56"/>
      <c r="F25" s="67"/>
      <c r="G25" s="79"/>
      <c r="H25" s="82"/>
      <c r="I25" s="56"/>
      <c r="J25" s="38"/>
      <c r="K25" s="44"/>
      <c r="L25" s="39"/>
      <c r="M25" s="59"/>
      <c r="N25" s="7"/>
    </row>
    <row r="26" spans="1:14" s="8" customFormat="1" ht="11.25" customHeight="1">
      <c r="A26" s="86"/>
      <c r="B26" s="71"/>
      <c r="C26" s="74"/>
      <c r="D26" s="77"/>
      <c r="E26" s="57"/>
      <c r="F26" s="68"/>
      <c r="G26" s="80"/>
      <c r="H26" s="83"/>
      <c r="I26" s="57"/>
      <c r="J26" s="41"/>
      <c r="K26" s="45"/>
      <c r="L26" s="42"/>
      <c r="M26" s="60"/>
      <c r="N26" s="7"/>
    </row>
    <row r="27" spans="1:14" s="37" customFormat="1" ht="6" customHeight="1">
      <c r="A27" s="66"/>
      <c r="B27" s="69"/>
      <c r="C27" s="72"/>
      <c r="D27" s="75"/>
      <c r="E27" s="55"/>
      <c r="F27" s="66"/>
      <c r="G27" s="78"/>
      <c r="H27" s="81"/>
      <c r="I27" s="55"/>
      <c r="J27" s="40"/>
      <c r="K27" s="43"/>
      <c r="L27" s="39"/>
      <c r="M27" s="58">
        <f>SUM(L27-L28+L29-L30+L31-L32)</f>
        <v>0</v>
      </c>
      <c r="N27" s="36"/>
    </row>
    <row r="28" spans="1:14" s="37" customFormat="1" ht="6" customHeight="1">
      <c r="A28" s="67"/>
      <c r="B28" s="70"/>
      <c r="C28" s="73"/>
      <c r="D28" s="76"/>
      <c r="E28" s="56"/>
      <c r="F28" s="67"/>
      <c r="G28" s="79"/>
      <c r="H28" s="82"/>
      <c r="I28" s="56"/>
      <c r="J28" s="38"/>
      <c r="K28" s="44"/>
      <c r="L28" s="39"/>
      <c r="M28" s="59"/>
      <c r="N28" s="36"/>
    </row>
    <row r="29" spans="1:14" s="37" customFormat="1" ht="6" customHeight="1">
      <c r="A29" s="67"/>
      <c r="B29" s="70"/>
      <c r="C29" s="73"/>
      <c r="D29" s="76"/>
      <c r="E29" s="56"/>
      <c r="F29" s="67"/>
      <c r="G29" s="79"/>
      <c r="H29" s="82"/>
      <c r="I29" s="56"/>
      <c r="J29" s="38"/>
      <c r="K29" s="44"/>
      <c r="L29" s="39"/>
      <c r="M29" s="59"/>
      <c r="N29" s="36"/>
    </row>
    <row r="30" spans="1:14" s="37" customFormat="1" ht="6" customHeight="1">
      <c r="A30" s="67"/>
      <c r="B30" s="70"/>
      <c r="C30" s="73"/>
      <c r="D30" s="76"/>
      <c r="E30" s="56"/>
      <c r="F30" s="67"/>
      <c r="G30" s="79"/>
      <c r="H30" s="82"/>
      <c r="I30" s="56"/>
      <c r="J30" s="38"/>
      <c r="K30" s="44"/>
      <c r="L30" s="39"/>
      <c r="M30" s="59"/>
      <c r="N30" s="36"/>
    </row>
    <row r="31" spans="1:14" s="37" customFormat="1" ht="6" customHeight="1">
      <c r="A31" s="67"/>
      <c r="B31" s="70"/>
      <c r="C31" s="73"/>
      <c r="D31" s="76"/>
      <c r="E31" s="56"/>
      <c r="F31" s="67"/>
      <c r="G31" s="79"/>
      <c r="H31" s="82"/>
      <c r="I31" s="56"/>
      <c r="J31" s="38"/>
      <c r="K31" s="44"/>
      <c r="L31" s="39"/>
      <c r="M31" s="59"/>
      <c r="N31" s="36"/>
    </row>
    <row r="32" spans="1:14" s="37" customFormat="1" ht="6" customHeight="1">
      <c r="A32" s="68"/>
      <c r="B32" s="71"/>
      <c r="C32" s="74"/>
      <c r="D32" s="77"/>
      <c r="E32" s="57"/>
      <c r="F32" s="68"/>
      <c r="G32" s="80"/>
      <c r="H32" s="83"/>
      <c r="I32" s="57"/>
      <c r="J32" s="41"/>
      <c r="K32" s="45"/>
      <c r="L32" s="42"/>
      <c r="M32" s="60"/>
      <c r="N32" s="36"/>
    </row>
    <row r="33" spans="1:14" ht="12.75">
      <c r="A33" s="13"/>
      <c r="B33" s="61" t="s">
        <v>26</v>
      </c>
      <c r="C33" s="61"/>
      <c r="D33" s="61"/>
      <c r="E33" s="61"/>
      <c r="F33" s="14">
        <f>SUM(M15+M21+M27)</f>
        <v>43000</v>
      </c>
      <c r="G33" s="15"/>
      <c r="H33" s="15"/>
      <c r="I33" s="15"/>
      <c r="J33" s="15"/>
      <c r="K33" s="15"/>
      <c r="L33" s="15"/>
      <c r="M33" s="16"/>
      <c r="N33" s="7"/>
    </row>
    <row r="34" spans="1:6" ht="4.5" customHeight="1">
      <c r="A34" s="18"/>
      <c r="B34" s="20"/>
      <c r="C34" s="20"/>
      <c r="D34" s="20"/>
      <c r="E34" s="20"/>
      <c r="F34" s="12"/>
    </row>
    <row r="35" spans="1:14" ht="12.75">
      <c r="A35" s="17" t="s">
        <v>22</v>
      </c>
      <c r="B35" s="62" t="s">
        <v>31</v>
      </c>
      <c r="C35" s="62"/>
      <c r="D35" s="62"/>
      <c r="E35" s="62"/>
      <c r="F35" s="21"/>
      <c r="G35" s="15"/>
      <c r="H35" s="21">
        <v>0</v>
      </c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27</v>
      </c>
      <c r="B37" s="88" t="s">
        <v>32</v>
      </c>
      <c r="C37" s="88"/>
      <c r="D37" s="88"/>
      <c r="E37" s="88"/>
      <c r="F37" s="88"/>
      <c r="G37" s="88"/>
      <c r="H37" s="21">
        <v>0</v>
      </c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28</v>
      </c>
      <c r="B39" s="62" t="s">
        <v>33</v>
      </c>
      <c r="C39" s="62"/>
      <c r="D39" s="62"/>
      <c r="E39" s="62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29</v>
      </c>
      <c r="B41" s="62" t="s">
        <v>34</v>
      </c>
      <c r="C41" s="62"/>
      <c r="D41" s="62"/>
      <c r="E41" s="62"/>
      <c r="F41" s="21"/>
      <c r="G41" s="1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30</v>
      </c>
      <c r="B43" s="19" t="s">
        <v>35</v>
      </c>
      <c r="C43" s="19"/>
      <c r="D43" s="19"/>
      <c r="E43" s="19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14" ht="12.75">
      <c r="A44" s="22"/>
      <c r="B44" s="23"/>
      <c r="C44" s="23"/>
      <c r="D44" s="23"/>
      <c r="E44" s="23"/>
      <c r="F44" s="24"/>
      <c r="G44" s="25"/>
      <c r="H44" s="24"/>
      <c r="I44" s="25"/>
      <c r="J44" s="25"/>
      <c r="K44" s="25"/>
      <c r="L44" s="25"/>
      <c r="M44" s="25"/>
      <c r="N44" s="7"/>
    </row>
    <row r="45" spans="2:12" ht="12.75">
      <c r="B45" s="87" t="s">
        <v>38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7" spans="2:12" ht="12.75">
      <c r="B47" s="87" t="s">
        <v>36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</row>
  </sheetData>
  <mergeCells count="51">
    <mergeCell ref="B47:L47"/>
    <mergeCell ref="B37:G37"/>
    <mergeCell ref="B39:E39"/>
    <mergeCell ref="B41:E41"/>
    <mergeCell ref="B45:L45"/>
    <mergeCell ref="I27:I32"/>
    <mergeCell ref="M27:M32"/>
    <mergeCell ref="B33:E33"/>
    <mergeCell ref="B35:E35"/>
    <mergeCell ref="I21:I26"/>
    <mergeCell ref="M21:M26"/>
    <mergeCell ref="A27:A32"/>
    <mergeCell ref="B27:B32"/>
    <mergeCell ref="C27:C32"/>
    <mergeCell ref="D27:D32"/>
    <mergeCell ref="E27:E32"/>
    <mergeCell ref="F27:F32"/>
    <mergeCell ref="G27:G32"/>
    <mergeCell ref="H27:H32"/>
    <mergeCell ref="A21:A26"/>
    <mergeCell ref="B21:B26"/>
    <mergeCell ref="C21:C26"/>
    <mergeCell ref="D21:D26"/>
    <mergeCell ref="A5:M5"/>
    <mergeCell ref="A6:M6"/>
    <mergeCell ref="A9:M9"/>
    <mergeCell ref="A12:A13"/>
    <mergeCell ref="B12:B13"/>
    <mergeCell ref="C12:C13"/>
    <mergeCell ref="D12:D13"/>
    <mergeCell ref="E12:E13"/>
    <mergeCell ref="F12:F13"/>
    <mergeCell ref="G12:I12"/>
    <mergeCell ref="A8:M8"/>
    <mergeCell ref="A10:M10"/>
    <mergeCell ref="J12:L12"/>
    <mergeCell ref="M12:M13"/>
    <mergeCell ref="I15:I20"/>
    <mergeCell ref="M15:M20"/>
    <mergeCell ref="A15:A20"/>
    <mergeCell ref="B15:B20"/>
    <mergeCell ref="C15:C20"/>
    <mergeCell ref="D15:D20"/>
    <mergeCell ref="E15:E20"/>
    <mergeCell ref="F15:F20"/>
    <mergeCell ref="G15:G20"/>
    <mergeCell ref="H15:H20"/>
    <mergeCell ref="E21:E26"/>
    <mergeCell ref="F21:F26"/>
    <mergeCell ref="G21:G26"/>
    <mergeCell ref="H21:H26"/>
  </mergeCells>
  <printOptions/>
  <pageMargins left="0.2" right="0.19" top="0.39" bottom="0.37" header="0.24" footer="0.26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H37" sqref="H37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4"/>
    </row>
    <row r="6" spans="1:14" ht="13.5">
      <c r="A6" s="92" t="s">
        <v>63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"/>
    </row>
    <row r="7" ht="9" customHeight="1">
      <c r="N7" s="5" t="s">
        <v>17</v>
      </c>
    </row>
    <row r="8" spans="1:14" ht="13.5">
      <c r="A8" s="93" t="s">
        <v>18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6"/>
    </row>
    <row r="9" spans="1:14" s="34" customFormat="1" ht="13.5">
      <c r="A9" s="94" t="s">
        <v>61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33"/>
    </row>
    <row r="10" spans="1:14" ht="13.5">
      <c r="A10" s="89" t="s">
        <v>19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6"/>
    </row>
    <row r="11" ht="13.5">
      <c r="N11" s="5"/>
    </row>
    <row r="12" spans="1:14" s="8" customFormat="1" ht="35.25" customHeight="1">
      <c r="A12" s="90" t="s">
        <v>16</v>
      </c>
      <c r="B12" s="90" t="s">
        <v>4</v>
      </c>
      <c r="C12" s="90" t="s">
        <v>21</v>
      </c>
      <c r="D12" s="90" t="s">
        <v>6</v>
      </c>
      <c r="E12" s="90" t="s">
        <v>5</v>
      </c>
      <c r="F12" s="90" t="s">
        <v>7</v>
      </c>
      <c r="G12" s="90" t="s">
        <v>8</v>
      </c>
      <c r="H12" s="90"/>
      <c r="I12" s="90"/>
      <c r="J12" s="90" t="s">
        <v>12</v>
      </c>
      <c r="K12" s="90"/>
      <c r="L12" s="90"/>
      <c r="M12" s="90" t="s">
        <v>15</v>
      </c>
      <c r="N12" s="7" t="s">
        <v>20</v>
      </c>
    </row>
    <row r="13" spans="1:14" s="8" customFormat="1" ht="29.25">
      <c r="A13" s="90"/>
      <c r="B13" s="90"/>
      <c r="C13" s="90"/>
      <c r="D13" s="90"/>
      <c r="E13" s="90"/>
      <c r="F13" s="90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90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84" t="s">
        <v>22</v>
      </c>
      <c r="B15" s="69">
        <v>43049</v>
      </c>
      <c r="C15" s="72">
        <v>8</v>
      </c>
      <c r="D15" s="75" t="s">
        <v>47</v>
      </c>
      <c r="E15" s="55" t="s">
        <v>37</v>
      </c>
      <c r="F15" s="66" t="s">
        <v>23</v>
      </c>
      <c r="G15" s="78" t="s">
        <v>53</v>
      </c>
      <c r="H15" s="81">
        <v>125000</v>
      </c>
      <c r="I15" s="55" t="s">
        <v>54</v>
      </c>
      <c r="J15" s="40" t="s">
        <v>24</v>
      </c>
      <c r="K15" s="44">
        <v>43094</v>
      </c>
      <c r="L15" s="39">
        <v>125000</v>
      </c>
      <c r="M15" s="58">
        <f>SUM(L15-L16+L17-L18+L21-L22+L19-L20)</f>
        <v>33000</v>
      </c>
      <c r="N15" s="7"/>
    </row>
    <row r="16" spans="1:14" s="8" customFormat="1" ht="18.75" customHeight="1">
      <c r="A16" s="85"/>
      <c r="B16" s="70"/>
      <c r="C16" s="73"/>
      <c r="D16" s="76"/>
      <c r="E16" s="56"/>
      <c r="F16" s="67"/>
      <c r="G16" s="79"/>
      <c r="H16" s="82"/>
      <c r="I16" s="56"/>
      <c r="J16" s="38" t="s">
        <v>25</v>
      </c>
      <c r="K16" s="44" t="s">
        <v>57</v>
      </c>
      <c r="L16" s="39">
        <v>95000</v>
      </c>
      <c r="M16" s="59"/>
      <c r="N16" s="7"/>
    </row>
    <row r="17" spans="1:14" s="8" customFormat="1" ht="19.5" customHeight="1">
      <c r="A17" s="85"/>
      <c r="B17" s="70"/>
      <c r="C17" s="73"/>
      <c r="D17" s="76"/>
      <c r="E17" s="56"/>
      <c r="F17" s="67"/>
      <c r="G17" s="79"/>
      <c r="H17" s="82"/>
      <c r="I17" s="56"/>
      <c r="J17" s="38" t="s">
        <v>24</v>
      </c>
      <c r="K17" s="44">
        <v>43122</v>
      </c>
      <c r="L17" s="39">
        <v>10000</v>
      </c>
      <c r="M17" s="59"/>
      <c r="N17" s="7"/>
    </row>
    <row r="18" spans="1:14" s="8" customFormat="1" ht="18" customHeight="1">
      <c r="A18" s="85"/>
      <c r="B18" s="70"/>
      <c r="C18" s="73"/>
      <c r="D18" s="76"/>
      <c r="E18" s="56"/>
      <c r="F18" s="67"/>
      <c r="G18" s="79"/>
      <c r="H18" s="82"/>
      <c r="I18" s="56"/>
      <c r="J18" s="38" t="s">
        <v>25</v>
      </c>
      <c r="K18" s="44"/>
      <c r="L18" s="39"/>
      <c r="M18" s="59"/>
      <c r="N18" s="7"/>
    </row>
    <row r="19" spans="1:14" s="8" customFormat="1" ht="18" customHeight="1">
      <c r="A19" s="85"/>
      <c r="B19" s="70"/>
      <c r="C19" s="73"/>
      <c r="D19" s="76"/>
      <c r="E19" s="56"/>
      <c r="F19" s="67"/>
      <c r="G19" s="79"/>
      <c r="H19" s="82"/>
      <c r="I19" s="56"/>
      <c r="J19" s="38" t="s">
        <v>24</v>
      </c>
      <c r="K19" s="44" t="s">
        <v>62</v>
      </c>
      <c r="L19" s="39">
        <v>48000</v>
      </c>
      <c r="M19" s="59"/>
      <c r="N19" s="7"/>
    </row>
    <row r="20" spans="1:14" s="8" customFormat="1" ht="18" customHeight="1">
      <c r="A20" s="85"/>
      <c r="B20" s="70"/>
      <c r="C20" s="73"/>
      <c r="D20" s="76"/>
      <c r="E20" s="56"/>
      <c r="F20" s="67"/>
      <c r="G20" s="79"/>
      <c r="H20" s="82"/>
      <c r="I20" s="56"/>
      <c r="J20" s="38" t="s">
        <v>25</v>
      </c>
      <c r="K20" s="44">
        <v>43145</v>
      </c>
      <c r="L20" s="39">
        <v>45000</v>
      </c>
      <c r="M20" s="59"/>
      <c r="N20" s="7"/>
    </row>
    <row r="21" spans="1:14" s="8" customFormat="1" ht="19.5" customHeight="1">
      <c r="A21" s="85"/>
      <c r="B21" s="70"/>
      <c r="C21" s="73"/>
      <c r="D21" s="76"/>
      <c r="E21" s="56"/>
      <c r="F21" s="67"/>
      <c r="G21" s="79"/>
      <c r="H21" s="82"/>
      <c r="I21" s="56"/>
      <c r="J21" s="38" t="s">
        <v>24</v>
      </c>
      <c r="K21" s="44" t="s">
        <v>64</v>
      </c>
      <c r="L21" s="39">
        <v>35000</v>
      </c>
      <c r="M21" s="59"/>
      <c r="N21" s="7"/>
    </row>
    <row r="22" spans="1:14" s="8" customFormat="1" ht="18" customHeight="1">
      <c r="A22" s="86"/>
      <c r="B22" s="71"/>
      <c r="C22" s="74"/>
      <c r="D22" s="77"/>
      <c r="E22" s="57"/>
      <c r="F22" s="68"/>
      <c r="G22" s="80"/>
      <c r="H22" s="83"/>
      <c r="I22" s="57"/>
      <c r="J22" s="41" t="s">
        <v>25</v>
      </c>
      <c r="K22" s="45" t="s">
        <v>65</v>
      </c>
      <c r="L22" s="42">
        <v>45000</v>
      </c>
      <c r="M22" s="60"/>
      <c r="N22" s="7"/>
    </row>
    <row r="23" spans="1:14" s="8" customFormat="1" ht="11.25" customHeight="1">
      <c r="A23" s="84"/>
      <c r="B23" s="69"/>
      <c r="C23" s="72"/>
      <c r="D23" s="75"/>
      <c r="E23" s="55"/>
      <c r="F23" s="66"/>
      <c r="G23" s="78"/>
      <c r="H23" s="81"/>
      <c r="I23" s="55"/>
      <c r="J23" s="40"/>
      <c r="K23" s="44"/>
      <c r="L23" s="39"/>
      <c r="M23" s="58">
        <f>SUM(L23-L24+L25-L26+L27-L28)</f>
        <v>0</v>
      </c>
      <c r="N23" s="7"/>
    </row>
    <row r="24" spans="1:14" s="8" customFormat="1" ht="11.25" customHeight="1">
      <c r="A24" s="85"/>
      <c r="B24" s="70"/>
      <c r="C24" s="73"/>
      <c r="D24" s="76"/>
      <c r="E24" s="56"/>
      <c r="F24" s="67"/>
      <c r="G24" s="79"/>
      <c r="H24" s="82"/>
      <c r="I24" s="56"/>
      <c r="J24" s="38"/>
      <c r="K24" s="44"/>
      <c r="L24" s="39"/>
      <c r="M24" s="59"/>
      <c r="N24" s="7"/>
    </row>
    <row r="25" spans="1:14" s="8" customFormat="1" ht="11.25" customHeight="1">
      <c r="A25" s="85"/>
      <c r="B25" s="70"/>
      <c r="C25" s="73"/>
      <c r="D25" s="76"/>
      <c r="E25" s="56"/>
      <c r="F25" s="67"/>
      <c r="G25" s="79"/>
      <c r="H25" s="82"/>
      <c r="I25" s="56"/>
      <c r="J25" s="38"/>
      <c r="K25" s="44"/>
      <c r="L25" s="39"/>
      <c r="M25" s="59"/>
      <c r="N25" s="7"/>
    </row>
    <row r="26" spans="1:14" s="8" customFormat="1" ht="11.25" customHeight="1">
      <c r="A26" s="85"/>
      <c r="B26" s="70"/>
      <c r="C26" s="73"/>
      <c r="D26" s="76"/>
      <c r="E26" s="56"/>
      <c r="F26" s="67"/>
      <c r="G26" s="79"/>
      <c r="H26" s="82"/>
      <c r="I26" s="56"/>
      <c r="J26" s="38"/>
      <c r="K26" s="44"/>
      <c r="L26" s="39"/>
      <c r="M26" s="59"/>
      <c r="N26" s="7"/>
    </row>
    <row r="27" spans="1:14" s="8" customFormat="1" ht="11.25" customHeight="1">
      <c r="A27" s="85"/>
      <c r="B27" s="70"/>
      <c r="C27" s="73"/>
      <c r="D27" s="76"/>
      <c r="E27" s="56"/>
      <c r="F27" s="67"/>
      <c r="G27" s="79"/>
      <c r="H27" s="82"/>
      <c r="I27" s="56"/>
      <c r="J27" s="38"/>
      <c r="K27" s="44"/>
      <c r="L27" s="39"/>
      <c r="M27" s="59"/>
      <c r="N27" s="7"/>
    </row>
    <row r="28" spans="1:14" s="8" customFormat="1" ht="11.25" customHeight="1">
      <c r="A28" s="86"/>
      <c r="B28" s="71"/>
      <c r="C28" s="74"/>
      <c r="D28" s="77"/>
      <c r="E28" s="57"/>
      <c r="F28" s="68"/>
      <c r="G28" s="80"/>
      <c r="H28" s="83"/>
      <c r="I28" s="57"/>
      <c r="J28" s="41"/>
      <c r="K28" s="45"/>
      <c r="L28" s="42"/>
      <c r="M28" s="60"/>
      <c r="N28" s="7"/>
    </row>
    <row r="29" spans="1:14" s="37" customFormat="1" ht="6" customHeight="1">
      <c r="A29" s="66"/>
      <c r="B29" s="69"/>
      <c r="C29" s="72"/>
      <c r="D29" s="75"/>
      <c r="E29" s="55"/>
      <c r="F29" s="66"/>
      <c r="G29" s="78"/>
      <c r="H29" s="81"/>
      <c r="I29" s="55"/>
      <c r="J29" s="40"/>
      <c r="K29" s="43"/>
      <c r="L29" s="39"/>
      <c r="M29" s="58">
        <f>SUM(L29-L30+L31-L32+L33-L34)</f>
        <v>0</v>
      </c>
      <c r="N29" s="36"/>
    </row>
    <row r="30" spans="1:14" s="37" customFormat="1" ht="6" customHeight="1">
      <c r="A30" s="67"/>
      <c r="B30" s="70"/>
      <c r="C30" s="73"/>
      <c r="D30" s="76"/>
      <c r="E30" s="56"/>
      <c r="F30" s="67"/>
      <c r="G30" s="79"/>
      <c r="H30" s="82"/>
      <c r="I30" s="56"/>
      <c r="J30" s="38"/>
      <c r="K30" s="44"/>
      <c r="L30" s="39"/>
      <c r="M30" s="59"/>
      <c r="N30" s="36"/>
    </row>
    <row r="31" spans="1:14" s="37" customFormat="1" ht="6" customHeight="1">
      <c r="A31" s="67"/>
      <c r="B31" s="70"/>
      <c r="C31" s="73"/>
      <c r="D31" s="76"/>
      <c r="E31" s="56"/>
      <c r="F31" s="67"/>
      <c r="G31" s="79"/>
      <c r="H31" s="82"/>
      <c r="I31" s="56"/>
      <c r="J31" s="38"/>
      <c r="K31" s="44"/>
      <c r="L31" s="39"/>
      <c r="M31" s="59"/>
      <c r="N31" s="36"/>
    </row>
    <row r="32" spans="1:14" s="37" customFormat="1" ht="6" customHeight="1">
      <c r="A32" s="67"/>
      <c r="B32" s="70"/>
      <c r="C32" s="73"/>
      <c r="D32" s="76"/>
      <c r="E32" s="56"/>
      <c r="F32" s="67"/>
      <c r="G32" s="79"/>
      <c r="H32" s="82"/>
      <c r="I32" s="56"/>
      <c r="J32" s="38"/>
      <c r="K32" s="44"/>
      <c r="L32" s="39"/>
      <c r="M32" s="59"/>
      <c r="N32" s="36"/>
    </row>
    <row r="33" spans="1:14" s="37" customFormat="1" ht="6" customHeight="1">
      <c r="A33" s="67"/>
      <c r="B33" s="70"/>
      <c r="C33" s="73"/>
      <c r="D33" s="76"/>
      <c r="E33" s="56"/>
      <c r="F33" s="67"/>
      <c r="G33" s="79"/>
      <c r="H33" s="82"/>
      <c r="I33" s="56"/>
      <c r="J33" s="38"/>
      <c r="K33" s="44"/>
      <c r="L33" s="39"/>
      <c r="M33" s="59"/>
      <c r="N33" s="36"/>
    </row>
    <row r="34" spans="1:14" s="37" customFormat="1" ht="6" customHeight="1">
      <c r="A34" s="68"/>
      <c r="B34" s="71"/>
      <c r="C34" s="74"/>
      <c r="D34" s="77"/>
      <c r="E34" s="57"/>
      <c r="F34" s="68"/>
      <c r="G34" s="80"/>
      <c r="H34" s="83"/>
      <c r="I34" s="57"/>
      <c r="J34" s="41"/>
      <c r="K34" s="45"/>
      <c r="L34" s="42"/>
      <c r="M34" s="60"/>
      <c r="N34" s="36"/>
    </row>
    <row r="35" spans="1:14" ht="12.75">
      <c r="A35" s="13"/>
      <c r="B35" s="61" t="s">
        <v>26</v>
      </c>
      <c r="C35" s="61"/>
      <c r="D35" s="61"/>
      <c r="E35" s="61"/>
      <c r="F35" s="14">
        <f>SUM(M15+M23+M29)</f>
        <v>33000</v>
      </c>
      <c r="G35" s="15"/>
      <c r="H35" s="15"/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22</v>
      </c>
      <c r="B37" s="62" t="s">
        <v>31</v>
      </c>
      <c r="C37" s="62"/>
      <c r="D37" s="62"/>
      <c r="E37" s="62"/>
      <c r="F37" s="21"/>
      <c r="G37" s="15"/>
      <c r="H37" s="21">
        <v>0</v>
      </c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27</v>
      </c>
      <c r="B39" s="88" t="s">
        <v>32</v>
      </c>
      <c r="C39" s="88"/>
      <c r="D39" s="88"/>
      <c r="E39" s="88"/>
      <c r="F39" s="88"/>
      <c r="G39" s="88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28</v>
      </c>
      <c r="B41" s="62" t="s">
        <v>33</v>
      </c>
      <c r="C41" s="62"/>
      <c r="D41" s="62"/>
      <c r="E41" s="62"/>
      <c r="F41" s="21"/>
      <c r="G41" s="1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29</v>
      </c>
      <c r="B43" s="62" t="s">
        <v>34</v>
      </c>
      <c r="C43" s="62"/>
      <c r="D43" s="62"/>
      <c r="E43" s="62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30</v>
      </c>
      <c r="B45" s="19" t="s">
        <v>35</v>
      </c>
      <c r="C45" s="19"/>
      <c r="D45" s="19"/>
      <c r="E45" s="19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14" ht="12.75">
      <c r="A46" s="22"/>
      <c r="B46" s="23"/>
      <c r="C46" s="23"/>
      <c r="D46" s="23"/>
      <c r="E46" s="23"/>
      <c r="F46" s="24"/>
      <c r="G46" s="25"/>
      <c r="H46" s="24"/>
      <c r="I46" s="25"/>
      <c r="J46" s="25"/>
      <c r="K46" s="25"/>
      <c r="L46" s="25"/>
      <c r="M46" s="25"/>
      <c r="N46" s="7"/>
    </row>
    <row r="47" spans="2:12" ht="12.75">
      <c r="B47" s="87" t="s">
        <v>38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9" spans="2:12" ht="12.75">
      <c r="B49" s="87" t="s">
        <v>36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</row>
  </sheetData>
  <mergeCells count="51">
    <mergeCell ref="E23:E28"/>
    <mergeCell ref="F23:F28"/>
    <mergeCell ref="G23:G28"/>
    <mergeCell ref="H23:H28"/>
    <mergeCell ref="I15:I22"/>
    <mergeCell ref="M15:M22"/>
    <mergeCell ref="A15:A22"/>
    <mergeCell ref="B15:B22"/>
    <mergeCell ref="C15:C22"/>
    <mergeCell ref="D15:D22"/>
    <mergeCell ref="E15:E22"/>
    <mergeCell ref="F15:F22"/>
    <mergeCell ref="G15:G22"/>
    <mergeCell ref="H15:H22"/>
    <mergeCell ref="A8:M8"/>
    <mergeCell ref="A10:M10"/>
    <mergeCell ref="J12:L12"/>
    <mergeCell ref="M12:M13"/>
    <mergeCell ref="A5:M5"/>
    <mergeCell ref="A6:M6"/>
    <mergeCell ref="A9:M9"/>
    <mergeCell ref="A12:A13"/>
    <mergeCell ref="B12:B13"/>
    <mergeCell ref="C12:C13"/>
    <mergeCell ref="D12:D13"/>
    <mergeCell ref="E12:E13"/>
    <mergeCell ref="F12:F13"/>
    <mergeCell ref="G12:I12"/>
    <mergeCell ref="A23:A28"/>
    <mergeCell ref="B23:B28"/>
    <mergeCell ref="C23:C28"/>
    <mergeCell ref="D23:D28"/>
    <mergeCell ref="I23:I28"/>
    <mergeCell ref="M23:M28"/>
    <mergeCell ref="A29:A34"/>
    <mergeCell ref="B29:B34"/>
    <mergeCell ref="C29:C34"/>
    <mergeCell ref="D29:D34"/>
    <mergeCell ref="E29:E34"/>
    <mergeCell ref="F29:F34"/>
    <mergeCell ref="G29:G34"/>
    <mergeCell ref="H29:H34"/>
    <mergeCell ref="I29:I34"/>
    <mergeCell ref="M29:M34"/>
    <mergeCell ref="B35:E35"/>
    <mergeCell ref="B37:E37"/>
    <mergeCell ref="B49:L49"/>
    <mergeCell ref="B39:G39"/>
    <mergeCell ref="B41:E41"/>
    <mergeCell ref="B43:E43"/>
    <mergeCell ref="B47:L47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4"/>
    </row>
    <row r="6" spans="1:14" ht="13.5">
      <c r="A6" s="92" t="s">
        <v>66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"/>
    </row>
    <row r="7" ht="9" customHeight="1">
      <c r="N7" s="5" t="s">
        <v>17</v>
      </c>
    </row>
    <row r="8" spans="1:14" ht="13.5">
      <c r="A8" s="93" t="s">
        <v>18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6"/>
    </row>
    <row r="9" spans="1:14" s="34" customFormat="1" ht="13.5">
      <c r="A9" s="94" t="s">
        <v>61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33"/>
    </row>
    <row r="10" spans="1:14" ht="13.5">
      <c r="A10" s="89" t="s">
        <v>19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6"/>
    </row>
    <row r="11" ht="13.5">
      <c r="N11" s="5"/>
    </row>
    <row r="12" spans="1:14" s="8" customFormat="1" ht="35.25" customHeight="1">
      <c r="A12" s="90" t="s">
        <v>16</v>
      </c>
      <c r="B12" s="90" t="s">
        <v>4</v>
      </c>
      <c r="C12" s="90" t="s">
        <v>21</v>
      </c>
      <c r="D12" s="90" t="s">
        <v>6</v>
      </c>
      <c r="E12" s="90" t="s">
        <v>5</v>
      </c>
      <c r="F12" s="90" t="s">
        <v>7</v>
      </c>
      <c r="G12" s="90" t="s">
        <v>8</v>
      </c>
      <c r="H12" s="90"/>
      <c r="I12" s="90"/>
      <c r="J12" s="90" t="s">
        <v>12</v>
      </c>
      <c r="K12" s="90"/>
      <c r="L12" s="90"/>
      <c r="M12" s="90" t="s">
        <v>15</v>
      </c>
      <c r="N12" s="7" t="s">
        <v>20</v>
      </c>
    </row>
    <row r="13" spans="1:14" s="8" customFormat="1" ht="29.25">
      <c r="A13" s="90"/>
      <c r="B13" s="90"/>
      <c r="C13" s="90"/>
      <c r="D13" s="90"/>
      <c r="E13" s="90"/>
      <c r="F13" s="90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90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84" t="s">
        <v>22</v>
      </c>
      <c r="B15" s="69">
        <v>43049</v>
      </c>
      <c r="C15" s="72">
        <v>8</v>
      </c>
      <c r="D15" s="75" t="s">
        <v>47</v>
      </c>
      <c r="E15" s="55" t="s">
        <v>37</v>
      </c>
      <c r="F15" s="66" t="s">
        <v>23</v>
      </c>
      <c r="G15" s="78" t="s">
        <v>53</v>
      </c>
      <c r="H15" s="81">
        <v>125000</v>
      </c>
      <c r="I15" s="55" t="s">
        <v>54</v>
      </c>
      <c r="J15" s="40" t="s">
        <v>24</v>
      </c>
      <c r="K15" s="44">
        <v>43094</v>
      </c>
      <c r="L15" s="39">
        <v>125000</v>
      </c>
      <c r="M15" s="58">
        <f>SUM(L15-L16+L17-L18+L23-L24+L19-L20+L21-L22)</f>
        <v>0</v>
      </c>
      <c r="N15" s="7"/>
    </row>
    <row r="16" spans="1:14" s="8" customFormat="1" ht="18.75" customHeight="1">
      <c r="A16" s="85"/>
      <c r="B16" s="70"/>
      <c r="C16" s="73"/>
      <c r="D16" s="76"/>
      <c r="E16" s="56"/>
      <c r="F16" s="67"/>
      <c r="G16" s="79"/>
      <c r="H16" s="82"/>
      <c r="I16" s="56"/>
      <c r="J16" s="38" t="s">
        <v>25</v>
      </c>
      <c r="K16" s="44" t="s">
        <v>57</v>
      </c>
      <c r="L16" s="39">
        <v>95000</v>
      </c>
      <c r="M16" s="59"/>
      <c r="N16" s="7"/>
    </row>
    <row r="17" spans="1:14" s="8" customFormat="1" ht="19.5" customHeight="1">
      <c r="A17" s="85"/>
      <c r="B17" s="70"/>
      <c r="C17" s="73"/>
      <c r="D17" s="76"/>
      <c r="E17" s="56"/>
      <c r="F17" s="67"/>
      <c r="G17" s="79"/>
      <c r="H17" s="82"/>
      <c r="I17" s="56"/>
      <c r="J17" s="38" t="s">
        <v>24</v>
      </c>
      <c r="K17" s="44">
        <v>43122</v>
      </c>
      <c r="L17" s="39">
        <v>10000</v>
      </c>
      <c r="M17" s="59"/>
      <c r="N17" s="7"/>
    </row>
    <row r="18" spans="1:14" s="8" customFormat="1" ht="18" customHeight="1">
      <c r="A18" s="85"/>
      <c r="B18" s="70"/>
      <c r="C18" s="73"/>
      <c r="D18" s="76"/>
      <c r="E18" s="56"/>
      <c r="F18" s="67"/>
      <c r="G18" s="79"/>
      <c r="H18" s="82"/>
      <c r="I18" s="56"/>
      <c r="J18" s="38" t="s">
        <v>25</v>
      </c>
      <c r="K18" s="44"/>
      <c r="L18" s="39"/>
      <c r="M18" s="59"/>
      <c r="N18" s="7"/>
    </row>
    <row r="19" spans="1:14" s="8" customFormat="1" ht="18" customHeight="1">
      <c r="A19" s="85"/>
      <c r="B19" s="70"/>
      <c r="C19" s="73"/>
      <c r="D19" s="76"/>
      <c r="E19" s="56"/>
      <c r="F19" s="67"/>
      <c r="G19" s="79"/>
      <c r="H19" s="82"/>
      <c r="I19" s="56"/>
      <c r="J19" s="38" t="s">
        <v>24</v>
      </c>
      <c r="K19" s="44" t="s">
        <v>62</v>
      </c>
      <c r="L19" s="39">
        <v>48000</v>
      </c>
      <c r="M19" s="59"/>
      <c r="N19" s="7"/>
    </row>
    <row r="20" spans="1:14" s="8" customFormat="1" ht="18" customHeight="1">
      <c r="A20" s="85"/>
      <c r="B20" s="70"/>
      <c r="C20" s="73"/>
      <c r="D20" s="76"/>
      <c r="E20" s="56"/>
      <c r="F20" s="67"/>
      <c r="G20" s="79"/>
      <c r="H20" s="82"/>
      <c r="I20" s="56"/>
      <c r="J20" s="38" t="s">
        <v>25</v>
      </c>
      <c r="K20" s="44">
        <v>43145</v>
      </c>
      <c r="L20" s="39">
        <v>45000</v>
      </c>
      <c r="M20" s="59"/>
      <c r="N20" s="7"/>
    </row>
    <row r="21" spans="1:14" s="8" customFormat="1" ht="18" customHeight="1">
      <c r="A21" s="85"/>
      <c r="B21" s="70"/>
      <c r="C21" s="73"/>
      <c r="D21" s="76"/>
      <c r="E21" s="56"/>
      <c r="F21" s="67"/>
      <c r="G21" s="79"/>
      <c r="H21" s="82"/>
      <c r="I21" s="56"/>
      <c r="J21" s="38" t="s">
        <v>24</v>
      </c>
      <c r="K21" s="44" t="s">
        <v>64</v>
      </c>
      <c r="L21" s="39">
        <v>35000</v>
      </c>
      <c r="M21" s="59"/>
      <c r="N21" s="7"/>
    </row>
    <row r="22" spans="1:14" s="8" customFormat="1" ht="18" customHeight="1">
      <c r="A22" s="85"/>
      <c r="B22" s="70"/>
      <c r="C22" s="73"/>
      <c r="D22" s="76"/>
      <c r="E22" s="56"/>
      <c r="F22" s="67"/>
      <c r="G22" s="79"/>
      <c r="H22" s="82"/>
      <c r="I22" s="56"/>
      <c r="J22" s="38" t="s">
        <v>25</v>
      </c>
      <c r="K22" s="44" t="s">
        <v>65</v>
      </c>
      <c r="L22" s="39">
        <v>45000</v>
      </c>
      <c r="M22" s="59"/>
      <c r="N22" s="7"/>
    </row>
    <row r="23" spans="1:14" s="8" customFormat="1" ht="19.5" customHeight="1">
      <c r="A23" s="85"/>
      <c r="B23" s="70"/>
      <c r="C23" s="73"/>
      <c r="D23" s="76"/>
      <c r="E23" s="56"/>
      <c r="F23" s="67"/>
      <c r="G23" s="79"/>
      <c r="H23" s="82"/>
      <c r="I23" s="56"/>
      <c r="J23" s="38" t="s">
        <v>24</v>
      </c>
      <c r="K23" s="44" t="s">
        <v>67</v>
      </c>
      <c r="L23" s="39">
        <v>67000</v>
      </c>
      <c r="M23" s="59"/>
      <c r="N23" s="7"/>
    </row>
    <row r="24" spans="1:14" s="8" customFormat="1" ht="18" customHeight="1">
      <c r="A24" s="86"/>
      <c r="B24" s="71"/>
      <c r="C24" s="74"/>
      <c r="D24" s="77"/>
      <c r="E24" s="57"/>
      <c r="F24" s="68"/>
      <c r="G24" s="80"/>
      <c r="H24" s="83"/>
      <c r="I24" s="57"/>
      <c r="J24" s="41" t="s">
        <v>25</v>
      </c>
      <c r="K24" s="45" t="s">
        <v>68</v>
      </c>
      <c r="L24" s="42">
        <v>100000</v>
      </c>
      <c r="M24" s="60"/>
      <c r="N24" s="7"/>
    </row>
    <row r="25" spans="1:14" s="8" customFormat="1" ht="11.25" customHeight="1" hidden="1">
      <c r="A25" s="84"/>
      <c r="B25" s="69"/>
      <c r="C25" s="72"/>
      <c r="D25" s="75"/>
      <c r="E25" s="55"/>
      <c r="F25" s="66"/>
      <c r="G25" s="78"/>
      <c r="H25" s="81"/>
      <c r="I25" s="55"/>
      <c r="J25" s="40"/>
      <c r="K25" s="44"/>
      <c r="L25" s="39"/>
      <c r="M25" s="58">
        <f>SUM(L25-L26+L27-L28+L29-L30)</f>
        <v>0</v>
      </c>
      <c r="N25" s="7"/>
    </row>
    <row r="26" spans="1:14" s="8" customFormat="1" ht="11.25" customHeight="1" hidden="1">
      <c r="A26" s="85"/>
      <c r="B26" s="70"/>
      <c r="C26" s="73"/>
      <c r="D26" s="76"/>
      <c r="E26" s="56"/>
      <c r="F26" s="67"/>
      <c r="G26" s="79"/>
      <c r="H26" s="82"/>
      <c r="I26" s="56"/>
      <c r="J26" s="38"/>
      <c r="K26" s="44"/>
      <c r="L26" s="39"/>
      <c r="M26" s="59"/>
      <c r="N26" s="7"/>
    </row>
    <row r="27" spans="1:14" s="8" customFormat="1" ht="11.25" customHeight="1" hidden="1">
      <c r="A27" s="85"/>
      <c r="B27" s="70"/>
      <c r="C27" s="73"/>
      <c r="D27" s="76"/>
      <c r="E27" s="56"/>
      <c r="F27" s="67"/>
      <c r="G27" s="79"/>
      <c r="H27" s="82"/>
      <c r="I27" s="56"/>
      <c r="J27" s="38"/>
      <c r="K27" s="44"/>
      <c r="L27" s="39"/>
      <c r="M27" s="59"/>
      <c r="N27" s="7"/>
    </row>
    <row r="28" spans="1:14" s="8" customFormat="1" ht="11.25" customHeight="1" hidden="1">
      <c r="A28" s="85"/>
      <c r="B28" s="70"/>
      <c r="C28" s="73"/>
      <c r="D28" s="76"/>
      <c r="E28" s="56"/>
      <c r="F28" s="67"/>
      <c r="G28" s="79"/>
      <c r="H28" s="82"/>
      <c r="I28" s="56"/>
      <c r="J28" s="38"/>
      <c r="K28" s="44"/>
      <c r="L28" s="39"/>
      <c r="M28" s="59"/>
      <c r="N28" s="7"/>
    </row>
    <row r="29" spans="1:14" s="8" customFormat="1" ht="11.25" customHeight="1" hidden="1">
      <c r="A29" s="85"/>
      <c r="B29" s="70"/>
      <c r="C29" s="73"/>
      <c r="D29" s="76"/>
      <c r="E29" s="56"/>
      <c r="F29" s="67"/>
      <c r="G29" s="79"/>
      <c r="H29" s="82"/>
      <c r="I29" s="56"/>
      <c r="J29" s="38"/>
      <c r="K29" s="44"/>
      <c r="L29" s="39"/>
      <c r="M29" s="59"/>
      <c r="N29" s="7"/>
    </row>
    <row r="30" spans="1:14" s="8" customFormat="1" ht="11.25" customHeight="1" hidden="1">
      <c r="A30" s="86"/>
      <c r="B30" s="71"/>
      <c r="C30" s="74"/>
      <c r="D30" s="77"/>
      <c r="E30" s="57"/>
      <c r="F30" s="68"/>
      <c r="G30" s="80"/>
      <c r="H30" s="83"/>
      <c r="I30" s="57"/>
      <c r="J30" s="41"/>
      <c r="K30" s="45"/>
      <c r="L30" s="42"/>
      <c r="M30" s="60"/>
      <c r="N30" s="7"/>
    </row>
    <row r="31" spans="1:14" s="37" customFormat="1" ht="6" customHeight="1">
      <c r="A31" s="66"/>
      <c r="B31" s="69"/>
      <c r="C31" s="72"/>
      <c r="D31" s="75"/>
      <c r="E31" s="55"/>
      <c r="F31" s="66"/>
      <c r="G31" s="78"/>
      <c r="H31" s="81"/>
      <c r="I31" s="55"/>
      <c r="J31" s="40"/>
      <c r="K31" s="43"/>
      <c r="L31" s="39"/>
      <c r="M31" s="58">
        <f>SUM(L31-L32+L33-L34+L35-L36)</f>
        <v>0</v>
      </c>
      <c r="N31" s="36"/>
    </row>
    <row r="32" spans="1:14" s="37" customFormat="1" ht="6" customHeight="1">
      <c r="A32" s="67"/>
      <c r="B32" s="70"/>
      <c r="C32" s="73"/>
      <c r="D32" s="76"/>
      <c r="E32" s="56"/>
      <c r="F32" s="67"/>
      <c r="G32" s="79"/>
      <c r="H32" s="82"/>
      <c r="I32" s="56"/>
      <c r="J32" s="38"/>
      <c r="K32" s="44"/>
      <c r="L32" s="39"/>
      <c r="M32" s="59"/>
      <c r="N32" s="36"/>
    </row>
    <row r="33" spans="1:14" s="37" customFormat="1" ht="6" customHeight="1">
      <c r="A33" s="67"/>
      <c r="B33" s="70"/>
      <c r="C33" s="73"/>
      <c r="D33" s="76"/>
      <c r="E33" s="56"/>
      <c r="F33" s="67"/>
      <c r="G33" s="79"/>
      <c r="H33" s="82"/>
      <c r="I33" s="56"/>
      <c r="J33" s="38"/>
      <c r="K33" s="44"/>
      <c r="L33" s="39"/>
      <c r="M33" s="59"/>
      <c r="N33" s="36"/>
    </row>
    <row r="34" spans="1:14" s="37" customFormat="1" ht="6" customHeight="1">
      <c r="A34" s="67"/>
      <c r="B34" s="70"/>
      <c r="C34" s="73"/>
      <c r="D34" s="76"/>
      <c r="E34" s="56"/>
      <c r="F34" s="67"/>
      <c r="G34" s="79"/>
      <c r="H34" s="82"/>
      <c r="I34" s="56"/>
      <c r="J34" s="38"/>
      <c r="K34" s="44"/>
      <c r="L34" s="39"/>
      <c r="M34" s="59"/>
      <c r="N34" s="36"/>
    </row>
    <row r="35" spans="1:14" s="37" customFormat="1" ht="6" customHeight="1">
      <c r="A35" s="67"/>
      <c r="B35" s="70"/>
      <c r="C35" s="73"/>
      <c r="D35" s="76"/>
      <c r="E35" s="56"/>
      <c r="F35" s="67"/>
      <c r="G35" s="79"/>
      <c r="H35" s="82"/>
      <c r="I35" s="56"/>
      <c r="J35" s="38"/>
      <c r="K35" s="44"/>
      <c r="L35" s="39"/>
      <c r="M35" s="59"/>
      <c r="N35" s="36"/>
    </row>
    <row r="36" spans="1:14" s="37" customFormat="1" ht="6" customHeight="1">
      <c r="A36" s="68"/>
      <c r="B36" s="71"/>
      <c r="C36" s="74"/>
      <c r="D36" s="77"/>
      <c r="E36" s="57"/>
      <c r="F36" s="68"/>
      <c r="G36" s="80"/>
      <c r="H36" s="83"/>
      <c r="I36" s="57"/>
      <c r="J36" s="41"/>
      <c r="K36" s="45"/>
      <c r="L36" s="42"/>
      <c r="M36" s="60"/>
      <c r="N36" s="36"/>
    </row>
    <row r="37" spans="1:14" ht="12.75">
      <c r="A37" s="13"/>
      <c r="B37" s="61" t="s">
        <v>26</v>
      </c>
      <c r="C37" s="61"/>
      <c r="D37" s="61"/>
      <c r="E37" s="61"/>
      <c r="F37" s="14">
        <f>SUM(M15+M25+M31)</f>
        <v>0</v>
      </c>
      <c r="G37" s="15"/>
      <c r="H37" s="15"/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22</v>
      </c>
      <c r="B39" s="62" t="s">
        <v>31</v>
      </c>
      <c r="C39" s="62"/>
      <c r="D39" s="62"/>
      <c r="E39" s="62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27</v>
      </c>
      <c r="B41" s="88" t="s">
        <v>32</v>
      </c>
      <c r="C41" s="88"/>
      <c r="D41" s="88"/>
      <c r="E41" s="88"/>
      <c r="F41" s="88"/>
      <c r="G41" s="88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28</v>
      </c>
      <c r="B43" s="62" t="s">
        <v>33</v>
      </c>
      <c r="C43" s="62"/>
      <c r="D43" s="62"/>
      <c r="E43" s="62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29</v>
      </c>
      <c r="B45" s="62" t="s">
        <v>34</v>
      </c>
      <c r="C45" s="62"/>
      <c r="D45" s="62"/>
      <c r="E45" s="62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30</v>
      </c>
      <c r="B47" s="19" t="s">
        <v>35</v>
      </c>
      <c r="C47" s="19"/>
      <c r="D47" s="19"/>
      <c r="E47" s="19"/>
      <c r="F47" s="21"/>
      <c r="G47" s="15"/>
      <c r="H47" s="21">
        <v>0</v>
      </c>
      <c r="I47" s="15"/>
      <c r="J47" s="15"/>
      <c r="K47" s="15"/>
      <c r="L47" s="15"/>
      <c r="M47" s="16"/>
      <c r="N47" s="7"/>
    </row>
    <row r="48" spans="1:14" ht="12.75">
      <c r="A48" s="22"/>
      <c r="B48" s="23"/>
      <c r="C48" s="23"/>
      <c r="D48" s="23"/>
      <c r="E48" s="23"/>
      <c r="F48" s="24"/>
      <c r="G48" s="25"/>
      <c r="H48" s="24"/>
      <c r="I48" s="25"/>
      <c r="J48" s="25"/>
      <c r="K48" s="25"/>
      <c r="L48" s="25"/>
      <c r="M48" s="25"/>
      <c r="N48" s="7"/>
    </row>
    <row r="49" spans="2:12" ht="12.75">
      <c r="B49" s="87" t="s">
        <v>38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1" spans="2:12" ht="12.75">
      <c r="B51" s="87" t="s">
        <v>36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</row>
  </sheetData>
  <mergeCells count="51">
    <mergeCell ref="E15:E24"/>
    <mergeCell ref="F15:F24"/>
    <mergeCell ref="E12:E13"/>
    <mergeCell ref="F12:F13"/>
    <mergeCell ref="G12:I12"/>
    <mergeCell ref="J12:L12"/>
    <mergeCell ref="M12:M13"/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A15:A24"/>
    <mergeCell ref="B15:B24"/>
    <mergeCell ref="C15:C24"/>
    <mergeCell ref="D15:D24"/>
    <mergeCell ref="G15:G24"/>
    <mergeCell ref="H15:H24"/>
    <mergeCell ref="I15:I24"/>
    <mergeCell ref="M15:M24"/>
    <mergeCell ref="A25:A30"/>
    <mergeCell ref="B25:B30"/>
    <mergeCell ref="C25:C30"/>
    <mergeCell ref="D25:D30"/>
    <mergeCell ref="E25:E30"/>
    <mergeCell ref="F25:F30"/>
    <mergeCell ref="G25:G30"/>
    <mergeCell ref="H25:H30"/>
    <mergeCell ref="I25:I30"/>
    <mergeCell ref="M25:M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M31:M36"/>
    <mergeCell ref="B37:E37"/>
    <mergeCell ref="B39:E39"/>
    <mergeCell ref="B51:L51"/>
    <mergeCell ref="B41:G41"/>
    <mergeCell ref="B43:E43"/>
    <mergeCell ref="B45:E45"/>
    <mergeCell ref="B49:L49"/>
  </mergeCells>
  <printOptions/>
  <pageMargins left="0.34" right="0.24" top="0.5" bottom="0.25" header="0.27" footer="0.2"/>
  <pageSetup fitToHeight="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4"/>
    </row>
    <row r="6" spans="1:14" ht="13.5">
      <c r="A6" s="92" t="s">
        <v>71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"/>
    </row>
    <row r="7" ht="9" customHeight="1">
      <c r="N7" s="5" t="s">
        <v>17</v>
      </c>
    </row>
    <row r="8" spans="1:14" ht="13.5">
      <c r="A8" s="93" t="s">
        <v>18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6"/>
    </row>
    <row r="9" spans="1:14" s="34" customFormat="1" ht="13.5">
      <c r="A9" s="94" t="s">
        <v>61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33"/>
    </row>
    <row r="10" spans="1:14" ht="13.5">
      <c r="A10" s="89" t="s">
        <v>19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6"/>
    </row>
    <row r="11" ht="13.5">
      <c r="N11" s="5"/>
    </row>
    <row r="12" spans="1:14" s="8" customFormat="1" ht="35.25" customHeight="1">
      <c r="A12" s="90" t="s">
        <v>16</v>
      </c>
      <c r="B12" s="90" t="s">
        <v>4</v>
      </c>
      <c r="C12" s="90" t="s">
        <v>21</v>
      </c>
      <c r="D12" s="90" t="s">
        <v>6</v>
      </c>
      <c r="E12" s="90" t="s">
        <v>5</v>
      </c>
      <c r="F12" s="90" t="s">
        <v>7</v>
      </c>
      <c r="G12" s="90" t="s">
        <v>8</v>
      </c>
      <c r="H12" s="90"/>
      <c r="I12" s="90"/>
      <c r="J12" s="90" t="s">
        <v>12</v>
      </c>
      <c r="K12" s="90"/>
      <c r="L12" s="90"/>
      <c r="M12" s="90" t="s">
        <v>15</v>
      </c>
      <c r="N12" s="7" t="s">
        <v>20</v>
      </c>
    </row>
    <row r="13" spans="1:14" s="8" customFormat="1" ht="29.25">
      <c r="A13" s="90"/>
      <c r="B13" s="90"/>
      <c r="C13" s="90"/>
      <c r="D13" s="90"/>
      <c r="E13" s="90"/>
      <c r="F13" s="90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90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84" t="s">
        <v>22</v>
      </c>
      <c r="B15" s="69">
        <v>43049</v>
      </c>
      <c r="C15" s="72">
        <v>8</v>
      </c>
      <c r="D15" s="75" t="s">
        <v>47</v>
      </c>
      <c r="E15" s="55" t="s">
        <v>37</v>
      </c>
      <c r="F15" s="66" t="s">
        <v>23</v>
      </c>
      <c r="G15" s="78" t="s">
        <v>53</v>
      </c>
      <c r="H15" s="81">
        <v>125000</v>
      </c>
      <c r="I15" s="55" t="s">
        <v>54</v>
      </c>
      <c r="J15" s="40" t="s">
        <v>24</v>
      </c>
      <c r="K15" s="44">
        <v>43094</v>
      </c>
      <c r="L15" s="39">
        <v>125000</v>
      </c>
      <c r="M15" s="58">
        <f>SUM(L15-L16+L17-L18+L23-L24+L19-L20+L21-L22)</f>
        <v>0</v>
      </c>
      <c r="N15" s="7"/>
    </row>
    <row r="16" spans="1:14" s="8" customFormat="1" ht="18.75" customHeight="1">
      <c r="A16" s="85"/>
      <c r="B16" s="70"/>
      <c r="C16" s="73"/>
      <c r="D16" s="76"/>
      <c r="E16" s="56"/>
      <c r="F16" s="67"/>
      <c r="G16" s="79"/>
      <c r="H16" s="82"/>
      <c r="I16" s="56"/>
      <c r="J16" s="38" t="s">
        <v>25</v>
      </c>
      <c r="K16" s="44" t="s">
        <v>57</v>
      </c>
      <c r="L16" s="39">
        <v>95000</v>
      </c>
      <c r="M16" s="59"/>
      <c r="N16" s="7"/>
    </row>
    <row r="17" spans="1:14" s="8" customFormat="1" ht="19.5" customHeight="1">
      <c r="A17" s="85"/>
      <c r="B17" s="70"/>
      <c r="C17" s="73"/>
      <c r="D17" s="76"/>
      <c r="E17" s="56"/>
      <c r="F17" s="67"/>
      <c r="G17" s="79"/>
      <c r="H17" s="82"/>
      <c r="I17" s="56"/>
      <c r="J17" s="38" t="s">
        <v>24</v>
      </c>
      <c r="K17" s="44">
        <v>43122</v>
      </c>
      <c r="L17" s="39">
        <v>10000</v>
      </c>
      <c r="M17" s="59"/>
      <c r="N17" s="7"/>
    </row>
    <row r="18" spans="1:14" s="8" customFormat="1" ht="18" customHeight="1">
      <c r="A18" s="85"/>
      <c r="B18" s="70"/>
      <c r="C18" s="73"/>
      <c r="D18" s="76"/>
      <c r="E18" s="56"/>
      <c r="F18" s="67"/>
      <c r="G18" s="79"/>
      <c r="H18" s="82"/>
      <c r="I18" s="56"/>
      <c r="J18" s="38" t="s">
        <v>25</v>
      </c>
      <c r="K18" s="44"/>
      <c r="L18" s="39"/>
      <c r="M18" s="59"/>
      <c r="N18" s="7"/>
    </row>
    <row r="19" spans="1:14" s="8" customFormat="1" ht="18" customHeight="1">
      <c r="A19" s="85"/>
      <c r="B19" s="70"/>
      <c r="C19" s="73"/>
      <c r="D19" s="76"/>
      <c r="E19" s="56"/>
      <c r="F19" s="67"/>
      <c r="G19" s="79"/>
      <c r="H19" s="82"/>
      <c r="I19" s="56"/>
      <c r="J19" s="38" t="s">
        <v>24</v>
      </c>
      <c r="K19" s="44" t="s">
        <v>62</v>
      </c>
      <c r="L19" s="39">
        <v>48000</v>
      </c>
      <c r="M19" s="59"/>
      <c r="N19" s="7"/>
    </row>
    <row r="20" spans="1:14" s="8" customFormat="1" ht="18" customHeight="1">
      <c r="A20" s="85"/>
      <c r="B20" s="70"/>
      <c r="C20" s="73"/>
      <c r="D20" s="76"/>
      <c r="E20" s="56"/>
      <c r="F20" s="67"/>
      <c r="G20" s="79"/>
      <c r="H20" s="82"/>
      <c r="I20" s="56"/>
      <c r="J20" s="38" t="s">
        <v>25</v>
      </c>
      <c r="K20" s="44">
        <v>43145</v>
      </c>
      <c r="L20" s="39">
        <v>45000</v>
      </c>
      <c r="M20" s="59"/>
      <c r="N20" s="7"/>
    </row>
    <row r="21" spans="1:14" s="8" customFormat="1" ht="18" customHeight="1">
      <c r="A21" s="85"/>
      <c r="B21" s="70"/>
      <c r="C21" s="73"/>
      <c r="D21" s="76"/>
      <c r="E21" s="56"/>
      <c r="F21" s="67"/>
      <c r="G21" s="79"/>
      <c r="H21" s="82"/>
      <c r="I21" s="56"/>
      <c r="J21" s="38" t="s">
        <v>24</v>
      </c>
      <c r="K21" s="44" t="s">
        <v>64</v>
      </c>
      <c r="L21" s="39">
        <v>35000</v>
      </c>
      <c r="M21" s="59"/>
      <c r="N21" s="7"/>
    </row>
    <row r="22" spans="1:14" s="8" customFormat="1" ht="18" customHeight="1">
      <c r="A22" s="85"/>
      <c r="B22" s="70"/>
      <c r="C22" s="73"/>
      <c r="D22" s="76"/>
      <c r="E22" s="56"/>
      <c r="F22" s="67"/>
      <c r="G22" s="79"/>
      <c r="H22" s="82"/>
      <c r="I22" s="56"/>
      <c r="J22" s="38" t="s">
        <v>25</v>
      </c>
      <c r="K22" s="44" t="s">
        <v>65</v>
      </c>
      <c r="L22" s="39">
        <v>45000</v>
      </c>
      <c r="M22" s="59"/>
      <c r="N22" s="7"/>
    </row>
    <row r="23" spans="1:14" s="8" customFormat="1" ht="19.5" customHeight="1">
      <c r="A23" s="85"/>
      <c r="B23" s="70"/>
      <c r="C23" s="73"/>
      <c r="D23" s="76"/>
      <c r="E23" s="56"/>
      <c r="F23" s="67"/>
      <c r="G23" s="79"/>
      <c r="H23" s="82"/>
      <c r="I23" s="56"/>
      <c r="J23" s="38" t="s">
        <v>24</v>
      </c>
      <c r="K23" s="44" t="s">
        <v>67</v>
      </c>
      <c r="L23" s="39">
        <v>67000</v>
      </c>
      <c r="M23" s="59"/>
      <c r="N23" s="7"/>
    </row>
    <row r="24" spans="1:14" s="8" customFormat="1" ht="18" customHeight="1">
      <c r="A24" s="86"/>
      <c r="B24" s="71"/>
      <c r="C24" s="74"/>
      <c r="D24" s="77"/>
      <c r="E24" s="57"/>
      <c r="F24" s="68"/>
      <c r="G24" s="80"/>
      <c r="H24" s="83"/>
      <c r="I24" s="57"/>
      <c r="J24" s="41" t="s">
        <v>25</v>
      </c>
      <c r="K24" s="45" t="s">
        <v>68</v>
      </c>
      <c r="L24" s="42">
        <v>100000</v>
      </c>
      <c r="M24" s="60"/>
      <c r="N24" s="7"/>
    </row>
    <row r="25" spans="1:14" s="8" customFormat="1" ht="17.25" customHeight="1">
      <c r="A25" s="84">
        <v>2</v>
      </c>
      <c r="B25" s="69">
        <v>43230</v>
      </c>
      <c r="C25" s="72">
        <v>9</v>
      </c>
      <c r="D25" s="75" t="s">
        <v>47</v>
      </c>
      <c r="E25" s="55" t="s">
        <v>37</v>
      </c>
      <c r="F25" s="66" t="s">
        <v>23</v>
      </c>
      <c r="G25" s="78" t="s">
        <v>70</v>
      </c>
      <c r="H25" s="81">
        <v>125000</v>
      </c>
      <c r="I25" s="55" t="s">
        <v>69</v>
      </c>
      <c r="J25" s="40" t="s">
        <v>24</v>
      </c>
      <c r="K25" s="44">
        <v>43231</v>
      </c>
      <c r="L25" s="39">
        <v>20000</v>
      </c>
      <c r="M25" s="58">
        <f>SUM(L25-L26+L27-L28+L29-L30)</f>
        <v>0</v>
      </c>
      <c r="N25" s="7"/>
    </row>
    <row r="26" spans="1:14" s="8" customFormat="1" ht="17.25" customHeight="1">
      <c r="A26" s="85"/>
      <c r="B26" s="70"/>
      <c r="C26" s="73"/>
      <c r="D26" s="76"/>
      <c r="E26" s="56"/>
      <c r="F26" s="67"/>
      <c r="G26" s="79"/>
      <c r="H26" s="82"/>
      <c r="I26" s="56"/>
      <c r="J26" s="38" t="s">
        <v>25</v>
      </c>
      <c r="K26" s="44">
        <v>43234</v>
      </c>
      <c r="L26" s="39">
        <v>20000</v>
      </c>
      <c r="M26" s="59"/>
      <c r="N26" s="7"/>
    </row>
    <row r="27" spans="1:14" s="8" customFormat="1" ht="17.25" customHeight="1">
      <c r="A27" s="85"/>
      <c r="B27" s="70"/>
      <c r="C27" s="73"/>
      <c r="D27" s="76"/>
      <c r="E27" s="56"/>
      <c r="F27" s="67"/>
      <c r="G27" s="79"/>
      <c r="H27" s="82"/>
      <c r="I27" s="56"/>
      <c r="J27" s="38" t="s">
        <v>24</v>
      </c>
      <c r="K27" s="44"/>
      <c r="L27" s="39"/>
      <c r="M27" s="59"/>
      <c r="N27" s="7"/>
    </row>
    <row r="28" spans="1:14" s="8" customFormat="1" ht="17.25" customHeight="1">
      <c r="A28" s="85"/>
      <c r="B28" s="70"/>
      <c r="C28" s="73"/>
      <c r="D28" s="76"/>
      <c r="E28" s="56"/>
      <c r="F28" s="67"/>
      <c r="G28" s="79"/>
      <c r="H28" s="82"/>
      <c r="I28" s="56"/>
      <c r="J28" s="38" t="s">
        <v>25</v>
      </c>
      <c r="K28" s="44"/>
      <c r="L28" s="39"/>
      <c r="M28" s="59"/>
      <c r="N28" s="7"/>
    </row>
    <row r="29" spans="1:14" s="8" customFormat="1" ht="17.25" customHeight="1">
      <c r="A29" s="85"/>
      <c r="B29" s="70"/>
      <c r="C29" s="73"/>
      <c r="D29" s="76"/>
      <c r="E29" s="56"/>
      <c r="F29" s="67"/>
      <c r="G29" s="79"/>
      <c r="H29" s="82"/>
      <c r="I29" s="56"/>
      <c r="J29" s="38" t="s">
        <v>24</v>
      </c>
      <c r="K29" s="44"/>
      <c r="L29" s="39"/>
      <c r="M29" s="59"/>
      <c r="N29" s="7"/>
    </row>
    <row r="30" spans="1:14" s="8" customFormat="1" ht="17.25" customHeight="1">
      <c r="A30" s="86"/>
      <c r="B30" s="71"/>
      <c r="C30" s="74"/>
      <c r="D30" s="77"/>
      <c r="E30" s="57"/>
      <c r="F30" s="68"/>
      <c r="G30" s="80"/>
      <c r="H30" s="83"/>
      <c r="I30" s="57"/>
      <c r="J30" s="38" t="s">
        <v>25</v>
      </c>
      <c r="K30" s="45"/>
      <c r="L30" s="42"/>
      <c r="M30" s="60"/>
      <c r="N30" s="7"/>
    </row>
    <row r="31" spans="1:14" s="37" customFormat="1" ht="15" customHeight="1" hidden="1">
      <c r="A31" s="66"/>
      <c r="B31" s="69"/>
      <c r="C31" s="72"/>
      <c r="D31" s="75"/>
      <c r="E31" s="55"/>
      <c r="F31" s="66"/>
      <c r="G31" s="78"/>
      <c r="H31" s="81"/>
      <c r="I31" s="55"/>
      <c r="J31" s="40"/>
      <c r="K31" s="43"/>
      <c r="L31" s="39"/>
      <c r="M31" s="58">
        <f>SUM(L31-L32+L33-L34+L35-L36)</f>
        <v>0</v>
      </c>
      <c r="N31" s="36"/>
    </row>
    <row r="32" spans="1:14" s="37" customFormat="1" ht="15" customHeight="1" hidden="1">
      <c r="A32" s="67"/>
      <c r="B32" s="70"/>
      <c r="C32" s="73"/>
      <c r="D32" s="76"/>
      <c r="E32" s="56"/>
      <c r="F32" s="67"/>
      <c r="G32" s="79"/>
      <c r="H32" s="82"/>
      <c r="I32" s="56"/>
      <c r="J32" s="38"/>
      <c r="K32" s="44"/>
      <c r="L32" s="39"/>
      <c r="M32" s="59"/>
      <c r="N32" s="36"/>
    </row>
    <row r="33" spans="1:14" s="37" customFormat="1" ht="15" customHeight="1" hidden="1">
      <c r="A33" s="67"/>
      <c r="B33" s="70"/>
      <c r="C33" s="73"/>
      <c r="D33" s="76"/>
      <c r="E33" s="56"/>
      <c r="F33" s="67"/>
      <c r="G33" s="79"/>
      <c r="H33" s="82"/>
      <c r="I33" s="56"/>
      <c r="J33" s="38"/>
      <c r="K33" s="44"/>
      <c r="L33" s="39"/>
      <c r="M33" s="59"/>
      <c r="N33" s="36"/>
    </row>
    <row r="34" spans="1:14" s="37" customFormat="1" ht="15" customHeight="1" hidden="1">
      <c r="A34" s="67"/>
      <c r="B34" s="70"/>
      <c r="C34" s="73"/>
      <c r="D34" s="76"/>
      <c r="E34" s="56"/>
      <c r="F34" s="67"/>
      <c r="G34" s="79"/>
      <c r="H34" s="82"/>
      <c r="I34" s="56"/>
      <c r="J34" s="38"/>
      <c r="K34" s="44"/>
      <c r="L34" s="39"/>
      <c r="M34" s="59"/>
      <c r="N34" s="36"/>
    </row>
    <row r="35" spans="1:14" s="37" customFormat="1" ht="15" customHeight="1" hidden="1">
      <c r="A35" s="67"/>
      <c r="B35" s="70"/>
      <c r="C35" s="73"/>
      <c r="D35" s="76"/>
      <c r="E35" s="56"/>
      <c r="F35" s="67"/>
      <c r="G35" s="79"/>
      <c r="H35" s="82"/>
      <c r="I35" s="56"/>
      <c r="J35" s="38"/>
      <c r="K35" s="44"/>
      <c r="L35" s="39"/>
      <c r="M35" s="59"/>
      <c r="N35" s="36"/>
    </row>
    <row r="36" spans="1:14" s="37" customFormat="1" ht="15" customHeight="1" hidden="1">
      <c r="A36" s="68"/>
      <c r="B36" s="71"/>
      <c r="C36" s="74"/>
      <c r="D36" s="77"/>
      <c r="E36" s="57"/>
      <c r="F36" s="68"/>
      <c r="G36" s="80"/>
      <c r="H36" s="83"/>
      <c r="I36" s="57"/>
      <c r="J36" s="38"/>
      <c r="K36" s="45"/>
      <c r="L36" s="42"/>
      <c r="M36" s="60"/>
      <c r="N36" s="36"/>
    </row>
    <row r="37" spans="1:14" ht="12.75">
      <c r="A37" s="13"/>
      <c r="B37" s="61" t="s">
        <v>26</v>
      </c>
      <c r="C37" s="61"/>
      <c r="D37" s="61"/>
      <c r="E37" s="61"/>
      <c r="F37" s="14">
        <f>SUM(M15+M25+M31)</f>
        <v>0</v>
      </c>
      <c r="G37" s="15"/>
      <c r="H37" s="15"/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22</v>
      </c>
      <c r="B39" s="62" t="s">
        <v>31</v>
      </c>
      <c r="C39" s="62"/>
      <c r="D39" s="62"/>
      <c r="E39" s="62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27</v>
      </c>
      <c r="B41" s="88" t="s">
        <v>32</v>
      </c>
      <c r="C41" s="88"/>
      <c r="D41" s="88"/>
      <c r="E41" s="88"/>
      <c r="F41" s="88"/>
      <c r="G41" s="88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28</v>
      </c>
      <c r="B43" s="62" t="s">
        <v>33</v>
      </c>
      <c r="C43" s="62"/>
      <c r="D43" s="62"/>
      <c r="E43" s="62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29</v>
      </c>
      <c r="B45" s="62" t="s">
        <v>34</v>
      </c>
      <c r="C45" s="62"/>
      <c r="D45" s="62"/>
      <c r="E45" s="62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30</v>
      </c>
      <c r="B47" s="19" t="s">
        <v>35</v>
      </c>
      <c r="C47" s="19"/>
      <c r="D47" s="19"/>
      <c r="E47" s="19"/>
      <c r="F47" s="21"/>
      <c r="G47" s="15"/>
      <c r="H47" s="21">
        <v>0</v>
      </c>
      <c r="I47" s="15"/>
      <c r="J47" s="15"/>
      <c r="K47" s="15"/>
      <c r="L47" s="15"/>
      <c r="M47" s="16"/>
      <c r="N47" s="7"/>
    </row>
    <row r="48" spans="1:14" ht="12.75">
      <c r="A48" s="22"/>
      <c r="B48" s="23"/>
      <c r="C48" s="23"/>
      <c r="D48" s="23"/>
      <c r="E48" s="23"/>
      <c r="F48" s="24"/>
      <c r="G48" s="25"/>
      <c r="H48" s="24"/>
      <c r="I48" s="25"/>
      <c r="J48" s="25"/>
      <c r="K48" s="25"/>
      <c r="L48" s="25"/>
      <c r="M48" s="25"/>
      <c r="N48" s="7"/>
    </row>
    <row r="49" spans="2:12" ht="12.75">
      <c r="B49" s="87" t="s">
        <v>38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1" spans="2:12" ht="12.75">
      <c r="B51" s="87" t="s">
        <v>36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</row>
  </sheetData>
  <mergeCells count="51">
    <mergeCell ref="M31:M36"/>
    <mergeCell ref="B37:E37"/>
    <mergeCell ref="B49:L49"/>
    <mergeCell ref="B51:L51"/>
    <mergeCell ref="B39:E39"/>
    <mergeCell ref="B41:G41"/>
    <mergeCell ref="B43:E43"/>
    <mergeCell ref="B45:E45"/>
    <mergeCell ref="M25:M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A25:A30"/>
    <mergeCell ref="B25:B30"/>
    <mergeCell ref="C25:C30"/>
    <mergeCell ref="D25:D30"/>
    <mergeCell ref="E25:E30"/>
    <mergeCell ref="F25:F30"/>
    <mergeCell ref="G25:G30"/>
    <mergeCell ref="I15:I24"/>
    <mergeCell ref="H25:H30"/>
    <mergeCell ref="I25:I30"/>
    <mergeCell ref="A10:M10"/>
    <mergeCell ref="A12:A13"/>
    <mergeCell ref="B12:B13"/>
    <mergeCell ref="C12:C13"/>
    <mergeCell ref="D12:D13"/>
    <mergeCell ref="F12:F13"/>
    <mergeCell ref="G12:I12"/>
    <mergeCell ref="J12:L12"/>
    <mergeCell ref="E12:E13"/>
    <mergeCell ref="A5:M5"/>
    <mergeCell ref="A6:M6"/>
    <mergeCell ref="A8:M8"/>
    <mergeCell ref="A9:M9"/>
    <mergeCell ref="M15:M24"/>
    <mergeCell ref="M12:M13"/>
    <mergeCell ref="A15:A24"/>
    <mergeCell ref="B15:B24"/>
    <mergeCell ref="C15:C24"/>
    <mergeCell ref="D15:D24"/>
    <mergeCell ref="E15:E24"/>
    <mergeCell ref="F15:F24"/>
    <mergeCell ref="G15:G24"/>
    <mergeCell ref="H15:H24"/>
  </mergeCells>
  <printOptions/>
  <pageMargins left="0.4" right="0.4" top="0.65" bottom="0.31" header="0.5" footer="0.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4"/>
    </row>
    <row r="6" spans="1:14" ht="13.5">
      <c r="A6" s="92" t="s">
        <v>72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"/>
    </row>
    <row r="7" ht="9" customHeight="1">
      <c r="N7" s="5" t="s">
        <v>17</v>
      </c>
    </row>
    <row r="8" spans="1:14" ht="13.5">
      <c r="A8" s="93" t="s">
        <v>18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6"/>
    </row>
    <row r="9" spans="1:14" s="34" customFormat="1" ht="13.5">
      <c r="A9" s="94" t="s">
        <v>61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33"/>
    </row>
    <row r="10" spans="1:14" ht="13.5">
      <c r="A10" s="89" t="s">
        <v>19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6"/>
    </row>
    <row r="11" ht="13.5">
      <c r="N11" s="5"/>
    </row>
    <row r="12" spans="1:14" s="8" customFormat="1" ht="35.25" customHeight="1">
      <c r="A12" s="90" t="s">
        <v>16</v>
      </c>
      <c r="B12" s="90" t="s">
        <v>4</v>
      </c>
      <c r="C12" s="90" t="s">
        <v>21</v>
      </c>
      <c r="D12" s="90" t="s">
        <v>6</v>
      </c>
      <c r="E12" s="90" t="s">
        <v>5</v>
      </c>
      <c r="F12" s="90" t="s">
        <v>7</v>
      </c>
      <c r="G12" s="90" t="s">
        <v>8</v>
      </c>
      <c r="H12" s="90"/>
      <c r="I12" s="90"/>
      <c r="J12" s="90" t="s">
        <v>12</v>
      </c>
      <c r="K12" s="90"/>
      <c r="L12" s="90"/>
      <c r="M12" s="90" t="s">
        <v>15</v>
      </c>
      <c r="N12" s="7" t="s">
        <v>20</v>
      </c>
    </row>
    <row r="13" spans="1:14" s="8" customFormat="1" ht="29.25">
      <c r="A13" s="90"/>
      <c r="B13" s="90"/>
      <c r="C13" s="90"/>
      <c r="D13" s="90"/>
      <c r="E13" s="90"/>
      <c r="F13" s="90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90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84" t="s">
        <v>22</v>
      </c>
      <c r="B15" s="69">
        <v>43049</v>
      </c>
      <c r="C15" s="72">
        <v>8</v>
      </c>
      <c r="D15" s="75" t="s">
        <v>47</v>
      </c>
      <c r="E15" s="55" t="s">
        <v>37</v>
      </c>
      <c r="F15" s="66" t="s">
        <v>23</v>
      </c>
      <c r="G15" s="78" t="s">
        <v>53</v>
      </c>
      <c r="H15" s="81">
        <v>125000</v>
      </c>
      <c r="I15" s="55" t="s">
        <v>54</v>
      </c>
      <c r="J15" s="40" t="s">
        <v>24</v>
      </c>
      <c r="K15" s="44">
        <v>43094</v>
      </c>
      <c r="L15" s="39">
        <v>125000</v>
      </c>
      <c r="M15" s="58">
        <f>SUM(L15-L16+L17-L18+L23-L24+L19-L20+L21-L22)</f>
        <v>0</v>
      </c>
      <c r="N15" s="7"/>
    </row>
    <row r="16" spans="1:14" s="8" customFormat="1" ht="18.75" customHeight="1">
      <c r="A16" s="85"/>
      <c r="B16" s="70"/>
      <c r="C16" s="73"/>
      <c r="D16" s="76"/>
      <c r="E16" s="56"/>
      <c r="F16" s="67"/>
      <c r="G16" s="79"/>
      <c r="H16" s="82"/>
      <c r="I16" s="56"/>
      <c r="J16" s="38" t="s">
        <v>25</v>
      </c>
      <c r="K16" s="44" t="s">
        <v>57</v>
      </c>
      <c r="L16" s="39">
        <v>95000</v>
      </c>
      <c r="M16" s="59"/>
      <c r="N16" s="7"/>
    </row>
    <row r="17" spans="1:14" s="8" customFormat="1" ht="19.5" customHeight="1">
      <c r="A17" s="85"/>
      <c r="B17" s="70"/>
      <c r="C17" s="73"/>
      <c r="D17" s="76"/>
      <c r="E17" s="56"/>
      <c r="F17" s="67"/>
      <c r="G17" s="79"/>
      <c r="H17" s="82"/>
      <c r="I17" s="56"/>
      <c r="J17" s="38" t="s">
        <v>24</v>
      </c>
      <c r="K17" s="44">
        <v>43122</v>
      </c>
      <c r="L17" s="39">
        <v>10000</v>
      </c>
      <c r="M17" s="59"/>
      <c r="N17" s="7"/>
    </row>
    <row r="18" spans="1:14" s="8" customFormat="1" ht="18" customHeight="1">
      <c r="A18" s="85"/>
      <c r="B18" s="70"/>
      <c r="C18" s="73"/>
      <c r="D18" s="76"/>
      <c r="E18" s="56"/>
      <c r="F18" s="67"/>
      <c r="G18" s="79"/>
      <c r="H18" s="82"/>
      <c r="I18" s="56"/>
      <c r="J18" s="38" t="s">
        <v>25</v>
      </c>
      <c r="K18" s="44"/>
      <c r="L18" s="39"/>
      <c r="M18" s="59"/>
      <c r="N18" s="7"/>
    </row>
    <row r="19" spans="1:14" s="8" customFormat="1" ht="18" customHeight="1">
      <c r="A19" s="85"/>
      <c r="B19" s="70"/>
      <c r="C19" s="73"/>
      <c r="D19" s="76"/>
      <c r="E19" s="56"/>
      <c r="F19" s="67"/>
      <c r="G19" s="79"/>
      <c r="H19" s="82"/>
      <c r="I19" s="56"/>
      <c r="J19" s="38" t="s">
        <v>24</v>
      </c>
      <c r="K19" s="44" t="s">
        <v>62</v>
      </c>
      <c r="L19" s="39">
        <v>48000</v>
      </c>
      <c r="M19" s="59"/>
      <c r="N19" s="7"/>
    </row>
    <row r="20" spans="1:14" s="8" customFormat="1" ht="18" customHeight="1">
      <c r="A20" s="85"/>
      <c r="B20" s="70"/>
      <c r="C20" s="73"/>
      <c r="D20" s="76"/>
      <c r="E20" s="56"/>
      <c r="F20" s="67"/>
      <c r="G20" s="79"/>
      <c r="H20" s="82"/>
      <c r="I20" s="56"/>
      <c r="J20" s="38" t="s">
        <v>25</v>
      </c>
      <c r="K20" s="44">
        <v>43145</v>
      </c>
      <c r="L20" s="39">
        <v>45000</v>
      </c>
      <c r="M20" s="59"/>
      <c r="N20" s="7"/>
    </row>
    <row r="21" spans="1:14" s="8" customFormat="1" ht="18" customHeight="1">
      <c r="A21" s="85"/>
      <c r="B21" s="70"/>
      <c r="C21" s="73"/>
      <c r="D21" s="76"/>
      <c r="E21" s="56"/>
      <c r="F21" s="67"/>
      <c r="G21" s="79"/>
      <c r="H21" s="82"/>
      <c r="I21" s="56"/>
      <c r="J21" s="38" t="s">
        <v>24</v>
      </c>
      <c r="K21" s="44" t="s">
        <v>64</v>
      </c>
      <c r="L21" s="39">
        <v>35000</v>
      </c>
      <c r="M21" s="59"/>
      <c r="N21" s="7"/>
    </row>
    <row r="22" spans="1:14" s="8" customFormat="1" ht="18" customHeight="1">
      <c r="A22" s="85"/>
      <c r="B22" s="70"/>
      <c r="C22" s="73"/>
      <c r="D22" s="76"/>
      <c r="E22" s="56"/>
      <c r="F22" s="67"/>
      <c r="G22" s="79"/>
      <c r="H22" s="82"/>
      <c r="I22" s="56"/>
      <c r="J22" s="38" t="s">
        <v>25</v>
      </c>
      <c r="K22" s="44" t="s">
        <v>65</v>
      </c>
      <c r="L22" s="39">
        <v>45000</v>
      </c>
      <c r="M22" s="59"/>
      <c r="N22" s="7"/>
    </row>
    <row r="23" spans="1:14" s="8" customFormat="1" ht="19.5" customHeight="1">
      <c r="A23" s="85"/>
      <c r="B23" s="70"/>
      <c r="C23" s="73"/>
      <c r="D23" s="76"/>
      <c r="E23" s="56"/>
      <c r="F23" s="67"/>
      <c r="G23" s="79"/>
      <c r="H23" s="82"/>
      <c r="I23" s="56"/>
      <c r="J23" s="38" t="s">
        <v>24</v>
      </c>
      <c r="K23" s="44" t="s">
        <v>67</v>
      </c>
      <c r="L23" s="39">
        <v>67000</v>
      </c>
      <c r="M23" s="59"/>
      <c r="N23" s="7"/>
    </row>
    <row r="24" spans="1:14" s="8" customFormat="1" ht="18" customHeight="1">
      <c r="A24" s="86"/>
      <c r="B24" s="71"/>
      <c r="C24" s="74"/>
      <c r="D24" s="77"/>
      <c r="E24" s="57"/>
      <c r="F24" s="68"/>
      <c r="G24" s="80"/>
      <c r="H24" s="83"/>
      <c r="I24" s="57"/>
      <c r="J24" s="41" t="s">
        <v>25</v>
      </c>
      <c r="K24" s="45" t="s">
        <v>68</v>
      </c>
      <c r="L24" s="42">
        <v>100000</v>
      </c>
      <c r="M24" s="60"/>
      <c r="N24" s="7"/>
    </row>
    <row r="25" spans="1:14" s="8" customFormat="1" ht="17.25" customHeight="1">
      <c r="A25" s="84">
        <v>2</v>
      </c>
      <c r="B25" s="69">
        <v>43230</v>
      </c>
      <c r="C25" s="72">
        <v>9</v>
      </c>
      <c r="D25" s="75" t="s">
        <v>47</v>
      </c>
      <c r="E25" s="55" t="s">
        <v>37</v>
      </c>
      <c r="F25" s="66" t="s">
        <v>23</v>
      </c>
      <c r="G25" s="78" t="s">
        <v>70</v>
      </c>
      <c r="H25" s="81">
        <v>125000</v>
      </c>
      <c r="I25" s="55" t="s">
        <v>69</v>
      </c>
      <c r="J25" s="40" t="s">
        <v>24</v>
      </c>
      <c r="K25" s="44">
        <v>43231</v>
      </c>
      <c r="L25" s="39">
        <v>20000</v>
      </c>
      <c r="M25" s="58">
        <f>SUM(L25-L26+L27-L28+L29-L30)</f>
        <v>37000</v>
      </c>
      <c r="N25" s="7"/>
    </row>
    <row r="26" spans="1:14" s="8" customFormat="1" ht="17.25" customHeight="1">
      <c r="A26" s="85"/>
      <c r="B26" s="70"/>
      <c r="C26" s="73"/>
      <c r="D26" s="76"/>
      <c r="E26" s="56"/>
      <c r="F26" s="67"/>
      <c r="G26" s="79"/>
      <c r="H26" s="82"/>
      <c r="I26" s="56"/>
      <c r="J26" s="38" t="s">
        <v>25</v>
      </c>
      <c r="K26" s="44">
        <v>43234</v>
      </c>
      <c r="L26" s="39">
        <v>20000</v>
      </c>
      <c r="M26" s="59"/>
      <c r="N26" s="7"/>
    </row>
    <row r="27" spans="1:14" s="8" customFormat="1" ht="17.25" customHeight="1">
      <c r="A27" s="85"/>
      <c r="B27" s="70"/>
      <c r="C27" s="73"/>
      <c r="D27" s="76"/>
      <c r="E27" s="56"/>
      <c r="F27" s="67"/>
      <c r="G27" s="79"/>
      <c r="H27" s="82"/>
      <c r="I27" s="56"/>
      <c r="J27" s="38" t="s">
        <v>24</v>
      </c>
      <c r="K27" s="44" t="s">
        <v>73</v>
      </c>
      <c r="L27" s="39">
        <v>77000</v>
      </c>
      <c r="M27" s="59"/>
      <c r="N27" s="7"/>
    </row>
    <row r="28" spans="1:14" s="8" customFormat="1" ht="17.25" customHeight="1">
      <c r="A28" s="85"/>
      <c r="B28" s="70"/>
      <c r="C28" s="73"/>
      <c r="D28" s="76"/>
      <c r="E28" s="56"/>
      <c r="F28" s="67"/>
      <c r="G28" s="79"/>
      <c r="H28" s="82"/>
      <c r="I28" s="56"/>
      <c r="J28" s="38" t="s">
        <v>25</v>
      </c>
      <c r="K28" s="44">
        <v>43260</v>
      </c>
      <c r="L28" s="39">
        <v>40000</v>
      </c>
      <c r="M28" s="59"/>
      <c r="N28" s="7"/>
    </row>
    <row r="29" spans="1:14" s="8" customFormat="1" ht="17.25" customHeight="1">
      <c r="A29" s="85"/>
      <c r="B29" s="70"/>
      <c r="C29" s="73"/>
      <c r="D29" s="76"/>
      <c r="E29" s="56"/>
      <c r="F29" s="67"/>
      <c r="G29" s="79"/>
      <c r="H29" s="82"/>
      <c r="I29" s="56"/>
      <c r="J29" s="38" t="s">
        <v>24</v>
      </c>
      <c r="K29" s="44"/>
      <c r="L29" s="39"/>
      <c r="M29" s="59"/>
      <c r="N29" s="7"/>
    </row>
    <row r="30" spans="1:14" s="8" customFormat="1" ht="17.25" customHeight="1">
      <c r="A30" s="86"/>
      <c r="B30" s="71"/>
      <c r="C30" s="74"/>
      <c r="D30" s="77"/>
      <c r="E30" s="57"/>
      <c r="F30" s="68"/>
      <c r="G30" s="80"/>
      <c r="H30" s="83"/>
      <c r="I30" s="57"/>
      <c r="J30" s="38" t="s">
        <v>25</v>
      </c>
      <c r="K30" s="45"/>
      <c r="L30" s="42"/>
      <c r="M30" s="60"/>
      <c r="N30" s="7"/>
    </row>
    <row r="31" spans="1:14" s="37" customFormat="1" ht="15" customHeight="1" hidden="1">
      <c r="A31" s="66"/>
      <c r="B31" s="69"/>
      <c r="C31" s="72"/>
      <c r="D31" s="75"/>
      <c r="E31" s="55"/>
      <c r="F31" s="66"/>
      <c r="G31" s="78"/>
      <c r="H31" s="81"/>
      <c r="I31" s="55"/>
      <c r="J31" s="40"/>
      <c r="K31" s="43"/>
      <c r="L31" s="39"/>
      <c r="M31" s="58">
        <f>SUM(L31-L32+L33-L34+L35-L36)</f>
        <v>0</v>
      </c>
      <c r="N31" s="36"/>
    </row>
    <row r="32" spans="1:14" s="37" customFormat="1" ht="15" customHeight="1" hidden="1">
      <c r="A32" s="67"/>
      <c r="B32" s="70"/>
      <c r="C32" s="73"/>
      <c r="D32" s="76"/>
      <c r="E32" s="56"/>
      <c r="F32" s="67"/>
      <c r="G32" s="79"/>
      <c r="H32" s="82"/>
      <c r="I32" s="56"/>
      <c r="J32" s="38"/>
      <c r="K32" s="44"/>
      <c r="L32" s="39"/>
      <c r="M32" s="59"/>
      <c r="N32" s="36"/>
    </row>
    <row r="33" spans="1:14" s="37" customFormat="1" ht="15" customHeight="1" hidden="1">
      <c r="A33" s="67"/>
      <c r="B33" s="70"/>
      <c r="C33" s="73"/>
      <c r="D33" s="76"/>
      <c r="E33" s="56"/>
      <c r="F33" s="67"/>
      <c r="G33" s="79"/>
      <c r="H33" s="82"/>
      <c r="I33" s="56"/>
      <c r="J33" s="38"/>
      <c r="K33" s="44"/>
      <c r="L33" s="39"/>
      <c r="M33" s="59"/>
      <c r="N33" s="36"/>
    </row>
    <row r="34" spans="1:14" s="37" customFormat="1" ht="15" customHeight="1" hidden="1">
      <c r="A34" s="67"/>
      <c r="B34" s="70"/>
      <c r="C34" s="73"/>
      <c r="D34" s="76"/>
      <c r="E34" s="56"/>
      <c r="F34" s="67"/>
      <c r="G34" s="79"/>
      <c r="H34" s="82"/>
      <c r="I34" s="56"/>
      <c r="J34" s="38"/>
      <c r="K34" s="44"/>
      <c r="L34" s="39"/>
      <c r="M34" s="59"/>
      <c r="N34" s="36"/>
    </row>
    <row r="35" spans="1:14" s="37" customFormat="1" ht="15" customHeight="1" hidden="1">
      <c r="A35" s="67"/>
      <c r="B35" s="70"/>
      <c r="C35" s="73"/>
      <c r="D35" s="76"/>
      <c r="E35" s="56"/>
      <c r="F35" s="67"/>
      <c r="G35" s="79"/>
      <c r="H35" s="82"/>
      <c r="I35" s="56"/>
      <c r="J35" s="38"/>
      <c r="K35" s="44"/>
      <c r="L35" s="39"/>
      <c r="M35" s="59"/>
      <c r="N35" s="36"/>
    </row>
    <row r="36" spans="1:14" s="37" customFormat="1" ht="15" customHeight="1" hidden="1">
      <c r="A36" s="68"/>
      <c r="B36" s="71"/>
      <c r="C36" s="74"/>
      <c r="D36" s="77"/>
      <c r="E36" s="57"/>
      <c r="F36" s="68"/>
      <c r="G36" s="80"/>
      <c r="H36" s="83"/>
      <c r="I36" s="57"/>
      <c r="J36" s="38"/>
      <c r="K36" s="45"/>
      <c r="L36" s="42"/>
      <c r="M36" s="60"/>
      <c r="N36" s="36"/>
    </row>
    <row r="37" spans="1:14" ht="12.75">
      <c r="A37" s="13"/>
      <c r="B37" s="61" t="s">
        <v>26</v>
      </c>
      <c r="C37" s="61"/>
      <c r="D37" s="61"/>
      <c r="E37" s="61"/>
      <c r="F37" s="14">
        <f>SUM(M15+M25+M31)</f>
        <v>37000</v>
      </c>
      <c r="G37" s="15"/>
      <c r="H37" s="15"/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22</v>
      </c>
      <c r="B39" s="62" t="s">
        <v>31</v>
      </c>
      <c r="C39" s="62"/>
      <c r="D39" s="62"/>
      <c r="E39" s="62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27</v>
      </c>
      <c r="B41" s="88" t="s">
        <v>32</v>
      </c>
      <c r="C41" s="88"/>
      <c r="D41" s="88"/>
      <c r="E41" s="88"/>
      <c r="F41" s="88"/>
      <c r="G41" s="88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28</v>
      </c>
      <c r="B43" s="62" t="s">
        <v>33</v>
      </c>
      <c r="C43" s="62"/>
      <c r="D43" s="62"/>
      <c r="E43" s="62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29</v>
      </c>
      <c r="B45" s="62" t="s">
        <v>34</v>
      </c>
      <c r="C45" s="62"/>
      <c r="D45" s="62"/>
      <c r="E45" s="62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30</v>
      </c>
      <c r="B47" s="19" t="s">
        <v>35</v>
      </c>
      <c r="C47" s="19"/>
      <c r="D47" s="19"/>
      <c r="E47" s="19"/>
      <c r="F47" s="21"/>
      <c r="G47" s="15"/>
      <c r="H47" s="21">
        <v>0</v>
      </c>
      <c r="I47" s="15"/>
      <c r="J47" s="15"/>
      <c r="K47" s="15"/>
      <c r="L47" s="15"/>
      <c r="M47" s="16"/>
      <c r="N47" s="7"/>
    </row>
    <row r="48" spans="1:14" ht="12.75">
      <c r="A48" s="22"/>
      <c r="B48" s="23"/>
      <c r="C48" s="23"/>
      <c r="D48" s="23"/>
      <c r="E48" s="23"/>
      <c r="F48" s="24"/>
      <c r="G48" s="25"/>
      <c r="H48" s="24"/>
      <c r="I48" s="25"/>
      <c r="J48" s="25"/>
      <c r="K48" s="25"/>
      <c r="L48" s="25"/>
      <c r="M48" s="25"/>
      <c r="N48" s="7"/>
    </row>
    <row r="49" spans="2:12" ht="12.75">
      <c r="B49" s="87" t="s">
        <v>38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1" spans="2:12" ht="12.75">
      <c r="B51" s="87" t="s">
        <v>36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</row>
  </sheetData>
  <mergeCells count="51">
    <mergeCell ref="A15:A24"/>
    <mergeCell ref="H15:H24"/>
    <mergeCell ref="D12:D13"/>
    <mergeCell ref="E12:E13"/>
    <mergeCell ref="F12:F13"/>
    <mergeCell ref="G12:I12"/>
    <mergeCell ref="F15:F24"/>
    <mergeCell ref="G15:G24"/>
    <mergeCell ref="B15:B24"/>
    <mergeCell ref="C15:C24"/>
    <mergeCell ref="A5:M5"/>
    <mergeCell ref="A6:M6"/>
    <mergeCell ref="A8:M8"/>
    <mergeCell ref="A9:M9"/>
    <mergeCell ref="A10:M10"/>
    <mergeCell ref="A12:A13"/>
    <mergeCell ref="B12:B13"/>
    <mergeCell ref="C12:C13"/>
    <mergeCell ref="J12:L12"/>
    <mergeCell ref="M12:M13"/>
    <mergeCell ref="D15:D24"/>
    <mergeCell ref="E15:E24"/>
    <mergeCell ref="I15:I24"/>
    <mergeCell ref="M15:M24"/>
    <mergeCell ref="A25:A30"/>
    <mergeCell ref="B25:B30"/>
    <mergeCell ref="C25:C30"/>
    <mergeCell ref="D25:D30"/>
    <mergeCell ref="E25:E30"/>
    <mergeCell ref="F25:F30"/>
    <mergeCell ref="G25:G30"/>
    <mergeCell ref="H25:H30"/>
    <mergeCell ref="I25:I30"/>
    <mergeCell ref="M25:M30"/>
    <mergeCell ref="A31:A36"/>
    <mergeCell ref="B31:B36"/>
    <mergeCell ref="C31:C36"/>
    <mergeCell ref="D31:D36"/>
    <mergeCell ref="E31:E36"/>
    <mergeCell ref="F31:F36"/>
    <mergeCell ref="G31:G36"/>
    <mergeCell ref="H31:H36"/>
    <mergeCell ref="M31:M36"/>
    <mergeCell ref="B37:E37"/>
    <mergeCell ref="B39:E39"/>
    <mergeCell ref="B41:G41"/>
    <mergeCell ref="I31:I36"/>
    <mergeCell ref="B43:E43"/>
    <mergeCell ref="B45:E45"/>
    <mergeCell ref="B49:L49"/>
    <mergeCell ref="B51:L51"/>
  </mergeCells>
  <printOptions/>
  <pageMargins left="0.89" right="0.32" top="0.84" bottom="0.3" header="0.5" footer="0.2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L37" sqref="L37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4"/>
    </row>
    <row r="6" spans="1:14" ht="13.5">
      <c r="A6" s="92" t="s">
        <v>74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"/>
    </row>
    <row r="7" ht="9" customHeight="1">
      <c r="N7" s="5" t="s">
        <v>17</v>
      </c>
    </row>
    <row r="8" spans="1:14" ht="13.5">
      <c r="A8" s="93" t="s">
        <v>18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6"/>
    </row>
    <row r="9" spans="1:14" s="34" customFormat="1" ht="13.5">
      <c r="A9" s="94" t="s">
        <v>76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33"/>
    </row>
    <row r="10" spans="1:14" ht="13.5">
      <c r="A10" s="89" t="s">
        <v>19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6"/>
    </row>
    <row r="11" ht="13.5">
      <c r="N11" s="5"/>
    </row>
    <row r="12" spans="1:14" s="8" customFormat="1" ht="35.25" customHeight="1">
      <c r="A12" s="90" t="s">
        <v>16</v>
      </c>
      <c r="B12" s="90" t="s">
        <v>4</v>
      </c>
      <c r="C12" s="90" t="s">
        <v>21</v>
      </c>
      <c r="D12" s="90" t="s">
        <v>6</v>
      </c>
      <c r="E12" s="90" t="s">
        <v>5</v>
      </c>
      <c r="F12" s="90" t="s">
        <v>7</v>
      </c>
      <c r="G12" s="90" t="s">
        <v>8</v>
      </c>
      <c r="H12" s="90"/>
      <c r="I12" s="90"/>
      <c r="J12" s="90" t="s">
        <v>12</v>
      </c>
      <c r="K12" s="90"/>
      <c r="L12" s="90"/>
      <c r="M12" s="90" t="s">
        <v>15</v>
      </c>
      <c r="N12" s="7" t="s">
        <v>20</v>
      </c>
    </row>
    <row r="13" spans="1:14" s="8" customFormat="1" ht="29.25">
      <c r="A13" s="90"/>
      <c r="B13" s="90"/>
      <c r="C13" s="90"/>
      <c r="D13" s="90"/>
      <c r="E13" s="90"/>
      <c r="F13" s="90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90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84" t="s">
        <v>22</v>
      </c>
      <c r="B15" s="69">
        <v>43049</v>
      </c>
      <c r="C15" s="72">
        <v>8</v>
      </c>
      <c r="D15" s="75" t="s">
        <v>47</v>
      </c>
      <c r="E15" s="55" t="s">
        <v>37</v>
      </c>
      <c r="F15" s="66" t="s">
        <v>23</v>
      </c>
      <c r="G15" s="78" t="s">
        <v>53</v>
      </c>
      <c r="H15" s="81">
        <v>125000</v>
      </c>
      <c r="I15" s="55" t="s">
        <v>54</v>
      </c>
      <c r="J15" s="40" t="s">
        <v>24</v>
      </c>
      <c r="K15" s="44">
        <v>43094</v>
      </c>
      <c r="L15" s="39">
        <v>125000</v>
      </c>
      <c r="M15" s="58">
        <f>SUM(L15-L16+L17-L18+L23-L24+L19-L20+L21-L22)</f>
        <v>0</v>
      </c>
      <c r="N15" s="7"/>
    </row>
    <row r="16" spans="1:14" s="8" customFormat="1" ht="18.75" customHeight="1">
      <c r="A16" s="85"/>
      <c r="B16" s="70"/>
      <c r="C16" s="73"/>
      <c r="D16" s="76"/>
      <c r="E16" s="56"/>
      <c r="F16" s="67"/>
      <c r="G16" s="79"/>
      <c r="H16" s="82"/>
      <c r="I16" s="56"/>
      <c r="J16" s="38" t="s">
        <v>25</v>
      </c>
      <c r="K16" s="44" t="s">
        <v>57</v>
      </c>
      <c r="L16" s="39">
        <v>95000</v>
      </c>
      <c r="M16" s="59"/>
      <c r="N16" s="7"/>
    </row>
    <row r="17" spans="1:14" s="8" customFormat="1" ht="19.5" customHeight="1">
      <c r="A17" s="85"/>
      <c r="B17" s="70"/>
      <c r="C17" s="73"/>
      <c r="D17" s="76"/>
      <c r="E17" s="56"/>
      <c r="F17" s="67"/>
      <c r="G17" s="79"/>
      <c r="H17" s="82"/>
      <c r="I17" s="56"/>
      <c r="J17" s="38" t="s">
        <v>24</v>
      </c>
      <c r="K17" s="44">
        <v>43122</v>
      </c>
      <c r="L17" s="39">
        <v>10000</v>
      </c>
      <c r="M17" s="59"/>
      <c r="N17" s="7"/>
    </row>
    <row r="18" spans="1:14" s="8" customFormat="1" ht="18" customHeight="1">
      <c r="A18" s="85"/>
      <c r="B18" s="70"/>
      <c r="C18" s="73"/>
      <c r="D18" s="76"/>
      <c r="E18" s="56"/>
      <c r="F18" s="67"/>
      <c r="G18" s="79"/>
      <c r="H18" s="82"/>
      <c r="I18" s="56"/>
      <c r="J18" s="38" t="s">
        <v>25</v>
      </c>
      <c r="K18" s="44"/>
      <c r="L18" s="39"/>
      <c r="M18" s="59"/>
      <c r="N18" s="7"/>
    </row>
    <row r="19" spans="1:14" s="8" customFormat="1" ht="18" customHeight="1">
      <c r="A19" s="85"/>
      <c r="B19" s="70"/>
      <c r="C19" s="73"/>
      <c r="D19" s="76"/>
      <c r="E19" s="56"/>
      <c r="F19" s="67"/>
      <c r="G19" s="79"/>
      <c r="H19" s="82"/>
      <c r="I19" s="56"/>
      <c r="J19" s="38" t="s">
        <v>24</v>
      </c>
      <c r="K19" s="44" t="s">
        <v>62</v>
      </c>
      <c r="L19" s="39">
        <v>48000</v>
      </c>
      <c r="M19" s="59"/>
      <c r="N19" s="7"/>
    </row>
    <row r="20" spans="1:14" s="8" customFormat="1" ht="18" customHeight="1">
      <c r="A20" s="85"/>
      <c r="B20" s="70"/>
      <c r="C20" s="73"/>
      <c r="D20" s="76"/>
      <c r="E20" s="56"/>
      <c r="F20" s="67"/>
      <c r="G20" s="79"/>
      <c r="H20" s="82"/>
      <c r="I20" s="56"/>
      <c r="J20" s="38" t="s">
        <v>25</v>
      </c>
      <c r="K20" s="44">
        <v>43145</v>
      </c>
      <c r="L20" s="39">
        <v>45000</v>
      </c>
      <c r="M20" s="59"/>
      <c r="N20" s="7"/>
    </row>
    <row r="21" spans="1:14" s="8" customFormat="1" ht="18" customHeight="1">
      <c r="A21" s="85"/>
      <c r="B21" s="70"/>
      <c r="C21" s="73"/>
      <c r="D21" s="76"/>
      <c r="E21" s="56"/>
      <c r="F21" s="67"/>
      <c r="G21" s="79"/>
      <c r="H21" s="82"/>
      <c r="I21" s="56"/>
      <c r="J21" s="38" t="s">
        <v>24</v>
      </c>
      <c r="K21" s="44" t="s">
        <v>64</v>
      </c>
      <c r="L21" s="39">
        <v>35000</v>
      </c>
      <c r="M21" s="59"/>
      <c r="N21" s="7"/>
    </row>
    <row r="22" spans="1:14" s="8" customFormat="1" ht="18" customHeight="1">
      <c r="A22" s="85"/>
      <c r="B22" s="70"/>
      <c r="C22" s="73"/>
      <c r="D22" s="76"/>
      <c r="E22" s="56"/>
      <c r="F22" s="67"/>
      <c r="G22" s="79"/>
      <c r="H22" s="82"/>
      <c r="I22" s="56"/>
      <c r="J22" s="38" t="s">
        <v>25</v>
      </c>
      <c r="K22" s="44" t="s">
        <v>65</v>
      </c>
      <c r="L22" s="39">
        <v>45000</v>
      </c>
      <c r="M22" s="59"/>
      <c r="N22" s="7"/>
    </row>
    <row r="23" spans="1:14" s="8" customFormat="1" ht="19.5" customHeight="1">
      <c r="A23" s="85"/>
      <c r="B23" s="70"/>
      <c r="C23" s="73"/>
      <c r="D23" s="76"/>
      <c r="E23" s="56"/>
      <c r="F23" s="67"/>
      <c r="G23" s="79"/>
      <c r="H23" s="82"/>
      <c r="I23" s="56"/>
      <c r="J23" s="38" t="s">
        <v>24</v>
      </c>
      <c r="K23" s="44" t="s">
        <v>67</v>
      </c>
      <c r="L23" s="39">
        <v>67000</v>
      </c>
      <c r="M23" s="59"/>
      <c r="N23" s="7"/>
    </row>
    <row r="24" spans="1:14" s="8" customFormat="1" ht="18" customHeight="1">
      <c r="A24" s="86"/>
      <c r="B24" s="71"/>
      <c r="C24" s="74"/>
      <c r="D24" s="77"/>
      <c r="E24" s="57"/>
      <c r="F24" s="68"/>
      <c r="G24" s="80"/>
      <c r="H24" s="83"/>
      <c r="I24" s="57"/>
      <c r="J24" s="41" t="s">
        <v>25</v>
      </c>
      <c r="K24" s="45" t="s">
        <v>68</v>
      </c>
      <c r="L24" s="42">
        <v>100000</v>
      </c>
      <c r="M24" s="60"/>
      <c r="N24" s="7"/>
    </row>
    <row r="25" spans="1:14" s="8" customFormat="1" ht="17.25" customHeight="1">
      <c r="A25" s="84">
        <v>2</v>
      </c>
      <c r="B25" s="69">
        <v>43230</v>
      </c>
      <c r="C25" s="72">
        <v>9</v>
      </c>
      <c r="D25" s="75" t="s">
        <v>47</v>
      </c>
      <c r="E25" s="55" t="s">
        <v>37</v>
      </c>
      <c r="F25" s="66" t="s">
        <v>23</v>
      </c>
      <c r="G25" s="78" t="s">
        <v>70</v>
      </c>
      <c r="H25" s="81">
        <v>125000</v>
      </c>
      <c r="I25" s="55" t="s">
        <v>69</v>
      </c>
      <c r="J25" s="40" t="s">
        <v>24</v>
      </c>
      <c r="K25" s="44">
        <v>43231</v>
      </c>
      <c r="L25" s="39">
        <v>20000</v>
      </c>
      <c r="M25" s="58">
        <f>SUM(L25-L26+L27-L28+L29-L30)</f>
        <v>49000</v>
      </c>
      <c r="N25" s="7"/>
    </row>
    <row r="26" spans="1:14" s="8" customFormat="1" ht="17.25" customHeight="1">
      <c r="A26" s="85"/>
      <c r="B26" s="70"/>
      <c r="C26" s="73"/>
      <c r="D26" s="76"/>
      <c r="E26" s="56"/>
      <c r="F26" s="67"/>
      <c r="G26" s="79"/>
      <c r="H26" s="82"/>
      <c r="I26" s="56"/>
      <c r="J26" s="38" t="s">
        <v>25</v>
      </c>
      <c r="K26" s="44">
        <v>43234</v>
      </c>
      <c r="L26" s="39">
        <v>20000</v>
      </c>
      <c r="M26" s="59"/>
      <c r="N26" s="7"/>
    </row>
    <row r="27" spans="1:14" s="8" customFormat="1" ht="17.25" customHeight="1">
      <c r="A27" s="85"/>
      <c r="B27" s="70"/>
      <c r="C27" s="73"/>
      <c r="D27" s="76"/>
      <c r="E27" s="56"/>
      <c r="F27" s="67"/>
      <c r="G27" s="79"/>
      <c r="H27" s="82"/>
      <c r="I27" s="56"/>
      <c r="J27" s="38" t="s">
        <v>24</v>
      </c>
      <c r="K27" s="44" t="s">
        <v>73</v>
      </c>
      <c r="L27" s="39">
        <v>77000</v>
      </c>
      <c r="M27" s="59"/>
      <c r="N27" s="7"/>
    </row>
    <row r="28" spans="1:14" s="8" customFormat="1" ht="17.25" customHeight="1">
      <c r="A28" s="85"/>
      <c r="B28" s="70"/>
      <c r="C28" s="73"/>
      <c r="D28" s="76"/>
      <c r="E28" s="56"/>
      <c r="F28" s="67"/>
      <c r="G28" s="79"/>
      <c r="H28" s="82"/>
      <c r="I28" s="56"/>
      <c r="J28" s="38" t="s">
        <v>25</v>
      </c>
      <c r="K28" s="44">
        <v>43260</v>
      </c>
      <c r="L28" s="39">
        <v>40000</v>
      </c>
      <c r="M28" s="59"/>
      <c r="N28" s="7"/>
    </row>
    <row r="29" spans="1:14" s="8" customFormat="1" ht="17.25" customHeight="1">
      <c r="A29" s="85"/>
      <c r="B29" s="70"/>
      <c r="C29" s="73"/>
      <c r="D29" s="76"/>
      <c r="E29" s="56"/>
      <c r="F29" s="67"/>
      <c r="G29" s="79"/>
      <c r="H29" s="82"/>
      <c r="I29" s="56"/>
      <c r="J29" s="38" t="s">
        <v>24</v>
      </c>
      <c r="K29" s="46" t="s">
        <v>77</v>
      </c>
      <c r="L29" s="39">
        <v>58000</v>
      </c>
      <c r="M29" s="59"/>
      <c r="N29" s="7"/>
    </row>
    <row r="30" spans="1:14" s="8" customFormat="1" ht="17.25" customHeight="1">
      <c r="A30" s="86"/>
      <c r="B30" s="71"/>
      <c r="C30" s="74"/>
      <c r="D30" s="77"/>
      <c r="E30" s="57"/>
      <c r="F30" s="68"/>
      <c r="G30" s="80"/>
      <c r="H30" s="83"/>
      <c r="I30" s="57"/>
      <c r="J30" s="38" t="s">
        <v>25</v>
      </c>
      <c r="K30" s="45" t="s">
        <v>78</v>
      </c>
      <c r="L30" s="42">
        <v>46000</v>
      </c>
      <c r="M30" s="60"/>
      <c r="N30" s="7"/>
    </row>
    <row r="31" spans="1:14" s="37" customFormat="1" ht="15" customHeight="1" hidden="1">
      <c r="A31" s="66"/>
      <c r="B31" s="69"/>
      <c r="C31" s="72"/>
      <c r="D31" s="75"/>
      <c r="E31" s="55"/>
      <c r="F31" s="66"/>
      <c r="G31" s="78"/>
      <c r="H31" s="81"/>
      <c r="I31" s="55"/>
      <c r="J31" s="40"/>
      <c r="K31" s="43"/>
      <c r="L31" s="39"/>
      <c r="M31" s="58">
        <f>SUM(L31-L32+L33-L34+L35-L36)</f>
        <v>0</v>
      </c>
      <c r="N31" s="36"/>
    </row>
    <row r="32" spans="1:14" s="37" customFormat="1" ht="15" customHeight="1" hidden="1">
      <c r="A32" s="67"/>
      <c r="B32" s="70"/>
      <c r="C32" s="73"/>
      <c r="D32" s="76"/>
      <c r="E32" s="56"/>
      <c r="F32" s="67"/>
      <c r="G32" s="79"/>
      <c r="H32" s="82"/>
      <c r="I32" s="56"/>
      <c r="J32" s="38"/>
      <c r="K32" s="44"/>
      <c r="L32" s="39"/>
      <c r="M32" s="59"/>
      <c r="N32" s="36"/>
    </row>
    <row r="33" spans="1:14" s="37" customFormat="1" ht="15" customHeight="1" hidden="1">
      <c r="A33" s="67"/>
      <c r="B33" s="70"/>
      <c r="C33" s="73"/>
      <c r="D33" s="76"/>
      <c r="E33" s="56"/>
      <c r="F33" s="67"/>
      <c r="G33" s="79"/>
      <c r="H33" s="82"/>
      <c r="I33" s="56"/>
      <c r="J33" s="38"/>
      <c r="K33" s="44"/>
      <c r="L33" s="39"/>
      <c r="M33" s="59"/>
      <c r="N33" s="36"/>
    </row>
    <row r="34" spans="1:14" s="37" customFormat="1" ht="15" customHeight="1" hidden="1">
      <c r="A34" s="67"/>
      <c r="B34" s="70"/>
      <c r="C34" s="73"/>
      <c r="D34" s="76"/>
      <c r="E34" s="56"/>
      <c r="F34" s="67"/>
      <c r="G34" s="79"/>
      <c r="H34" s="82"/>
      <c r="I34" s="56"/>
      <c r="J34" s="38"/>
      <c r="K34" s="44"/>
      <c r="L34" s="39"/>
      <c r="M34" s="59"/>
      <c r="N34" s="36"/>
    </row>
    <row r="35" spans="1:14" s="37" customFormat="1" ht="15" customHeight="1" hidden="1">
      <c r="A35" s="67"/>
      <c r="B35" s="70"/>
      <c r="C35" s="73"/>
      <c r="D35" s="76"/>
      <c r="E35" s="56"/>
      <c r="F35" s="67"/>
      <c r="G35" s="79"/>
      <c r="H35" s="82"/>
      <c r="I35" s="56"/>
      <c r="J35" s="38"/>
      <c r="K35" s="44"/>
      <c r="L35" s="39"/>
      <c r="M35" s="59"/>
      <c r="N35" s="36"/>
    </row>
    <row r="36" spans="1:14" s="37" customFormat="1" ht="15" customHeight="1" hidden="1">
      <c r="A36" s="68"/>
      <c r="B36" s="71"/>
      <c r="C36" s="74"/>
      <c r="D36" s="77"/>
      <c r="E36" s="57"/>
      <c r="F36" s="68"/>
      <c r="G36" s="80"/>
      <c r="H36" s="83"/>
      <c r="I36" s="57"/>
      <c r="J36" s="38"/>
      <c r="K36" s="45"/>
      <c r="L36" s="42"/>
      <c r="M36" s="60"/>
      <c r="N36" s="36"/>
    </row>
    <row r="37" spans="1:14" ht="12.75">
      <c r="A37" s="13"/>
      <c r="B37" s="61" t="s">
        <v>26</v>
      </c>
      <c r="C37" s="61"/>
      <c r="D37" s="61"/>
      <c r="E37" s="61"/>
      <c r="F37" s="14">
        <f>SUM(M15+M25+M31)</f>
        <v>49000</v>
      </c>
      <c r="G37" s="15"/>
      <c r="H37" s="15"/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22</v>
      </c>
      <c r="B39" s="62" t="s">
        <v>31</v>
      </c>
      <c r="C39" s="62"/>
      <c r="D39" s="62"/>
      <c r="E39" s="62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27</v>
      </c>
      <c r="B41" s="88" t="s">
        <v>32</v>
      </c>
      <c r="C41" s="88"/>
      <c r="D41" s="88"/>
      <c r="E41" s="88"/>
      <c r="F41" s="88"/>
      <c r="G41" s="88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28</v>
      </c>
      <c r="B43" s="62" t="s">
        <v>33</v>
      </c>
      <c r="C43" s="62"/>
      <c r="D43" s="62"/>
      <c r="E43" s="62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29</v>
      </c>
      <c r="B45" s="62" t="s">
        <v>34</v>
      </c>
      <c r="C45" s="62"/>
      <c r="D45" s="62"/>
      <c r="E45" s="62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30</v>
      </c>
      <c r="B47" s="19" t="s">
        <v>35</v>
      </c>
      <c r="C47" s="19"/>
      <c r="D47" s="19"/>
      <c r="E47" s="19"/>
      <c r="F47" s="21"/>
      <c r="G47" s="15"/>
      <c r="H47" s="21">
        <v>0</v>
      </c>
      <c r="I47" s="15"/>
      <c r="J47" s="15"/>
      <c r="K47" s="15"/>
      <c r="L47" s="15"/>
      <c r="M47" s="16"/>
      <c r="N47" s="7"/>
    </row>
    <row r="48" spans="1:14" ht="12.75">
      <c r="A48" s="22"/>
      <c r="B48" s="23"/>
      <c r="C48" s="23"/>
      <c r="D48" s="23"/>
      <c r="E48" s="23"/>
      <c r="F48" s="24"/>
      <c r="G48" s="25"/>
      <c r="H48" s="24"/>
      <c r="I48" s="25"/>
      <c r="J48" s="25"/>
      <c r="K48" s="25"/>
      <c r="L48" s="25"/>
      <c r="M48" s="25"/>
      <c r="N48" s="7"/>
    </row>
    <row r="49" spans="2:12" ht="12.75">
      <c r="B49" s="87" t="s">
        <v>75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1" spans="2:12" ht="12.75">
      <c r="B51" s="87" t="s">
        <v>36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</row>
  </sheetData>
  <mergeCells count="51">
    <mergeCell ref="B43:E43"/>
    <mergeCell ref="B45:E45"/>
    <mergeCell ref="B49:L49"/>
    <mergeCell ref="B51:L51"/>
    <mergeCell ref="M31:M36"/>
    <mergeCell ref="B37:E37"/>
    <mergeCell ref="B39:E39"/>
    <mergeCell ref="B41:G41"/>
    <mergeCell ref="I31:I36"/>
    <mergeCell ref="I25:I30"/>
    <mergeCell ref="M25:M30"/>
    <mergeCell ref="A31:A36"/>
    <mergeCell ref="B31:B36"/>
    <mergeCell ref="C31:C36"/>
    <mergeCell ref="D31:D36"/>
    <mergeCell ref="E31:E36"/>
    <mergeCell ref="F31:F36"/>
    <mergeCell ref="G31:G36"/>
    <mergeCell ref="H31:H36"/>
    <mergeCell ref="A25:A30"/>
    <mergeCell ref="B25:B30"/>
    <mergeCell ref="C25:C30"/>
    <mergeCell ref="D25:D30"/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15:A24"/>
    <mergeCell ref="B15:B24"/>
    <mergeCell ref="C15:C24"/>
    <mergeCell ref="D15:D24"/>
    <mergeCell ref="I15:I24"/>
    <mergeCell ref="M15:M24"/>
    <mergeCell ref="E25:E30"/>
    <mergeCell ref="F25:F30"/>
    <mergeCell ref="G25:G30"/>
    <mergeCell ref="H25:H30"/>
    <mergeCell ref="E15:E24"/>
    <mergeCell ref="F15:F24"/>
    <mergeCell ref="G15:G24"/>
    <mergeCell ref="H15:H24"/>
  </mergeCells>
  <printOptions/>
  <pageMargins left="0.6" right="0.4" top="0.6" bottom="0.23" header="0.5" footer="0.2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">
      <selection activeCell="L31" sqref="L31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4"/>
    </row>
    <row r="6" spans="1:14" ht="13.5">
      <c r="A6" s="92" t="s">
        <v>81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"/>
    </row>
    <row r="7" ht="9" customHeight="1">
      <c r="N7" s="5" t="s">
        <v>17</v>
      </c>
    </row>
    <row r="8" spans="1:14" ht="13.5">
      <c r="A8" s="93" t="s">
        <v>18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6"/>
    </row>
    <row r="9" spans="1:14" s="34" customFormat="1" ht="13.5">
      <c r="A9" s="94" t="s">
        <v>76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33"/>
    </row>
    <row r="10" spans="1:14" ht="13.5">
      <c r="A10" s="89" t="s">
        <v>19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6"/>
    </row>
    <row r="11" ht="13.5">
      <c r="N11" s="5"/>
    </row>
    <row r="12" spans="1:14" s="8" customFormat="1" ht="35.25" customHeight="1">
      <c r="A12" s="90" t="s">
        <v>16</v>
      </c>
      <c r="B12" s="90" t="s">
        <v>4</v>
      </c>
      <c r="C12" s="90" t="s">
        <v>21</v>
      </c>
      <c r="D12" s="90" t="s">
        <v>6</v>
      </c>
      <c r="E12" s="90" t="s">
        <v>5</v>
      </c>
      <c r="F12" s="90" t="s">
        <v>7</v>
      </c>
      <c r="G12" s="90" t="s">
        <v>8</v>
      </c>
      <c r="H12" s="90"/>
      <c r="I12" s="90"/>
      <c r="J12" s="90" t="s">
        <v>12</v>
      </c>
      <c r="K12" s="90"/>
      <c r="L12" s="90"/>
      <c r="M12" s="90" t="s">
        <v>15</v>
      </c>
      <c r="N12" s="7" t="s">
        <v>20</v>
      </c>
    </row>
    <row r="13" spans="1:14" s="8" customFormat="1" ht="29.25">
      <c r="A13" s="90"/>
      <c r="B13" s="90"/>
      <c r="C13" s="90"/>
      <c r="D13" s="90"/>
      <c r="E13" s="90"/>
      <c r="F13" s="90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90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84" t="s">
        <v>22</v>
      </c>
      <c r="B15" s="69">
        <v>43049</v>
      </c>
      <c r="C15" s="72">
        <v>8</v>
      </c>
      <c r="D15" s="75" t="s">
        <v>47</v>
      </c>
      <c r="E15" s="55" t="s">
        <v>37</v>
      </c>
      <c r="F15" s="66" t="s">
        <v>23</v>
      </c>
      <c r="G15" s="78" t="s">
        <v>53</v>
      </c>
      <c r="H15" s="81">
        <v>125000</v>
      </c>
      <c r="I15" s="55" t="s">
        <v>54</v>
      </c>
      <c r="J15" s="40" t="s">
        <v>24</v>
      </c>
      <c r="K15" s="44">
        <v>43094</v>
      </c>
      <c r="L15" s="39">
        <v>125000</v>
      </c>
      <c r="M15" s="58">
        <f>SUM(L15-L16+L17-L18+L23-L24+L19-L20+L21-L22)</f>
        <v>0</v>
      </c>
      <c r="N15" s="7"/>
    </row>
    <row r="16" spans="1:14" s="8" customFormat="1" ht="18.75" customHeight="1">
      <c r="A16" s="85"/>
      <c r="B16" s="70"/>
      <c r="C16" s="73"/>
      <c r="D16" s="76"/>
      <c r="E16" s="56"/>
      <c r="F16" s="67"/>
      <c r="G16" s="79"/>
      <c r="H16" s="82"/>
      <c r="I16" s="56"/>
      <c r="J16" s="38" t="s">
        <v>25</v>
      </c>
      <c r="K16" s="44" t="s">
        <v>57</v>
      </c>
      <c r="L16" s="39">
        <v>95000</v>
      </c>
      <c r="M16" s="59"/>
      <c r="N16" s="7"/>
    </row>
    <row r="17" spans="1:14" s="8" customFormat="1" ht="19.5" customHeight="1">
      <c r="A17" s="85"/>
      <c r="B17" s="70"/>
      <c r="C17" s="73"/>
      <c r="D17" s="76"/>
      <c r="E17" s="56"/>
      <c r="F17" s="67"/>
      <c r="G17" s="79"/>
      <c r="H17" s="82"/>
      <c r="I17" s="56"/>
      <c r="J17" s="38" t="s">
        <v>24</v>
      </c>
      <c r="K17" s="44">
        <v>43122</v>
      </c>
      <c r="L17" s="39">
        <v>10000</v>
      </c>
      <c r="M17" s="59"/>
      <c r="N17" s="7"/>
    </row>
    <row r="18" spans="1:14" s="8" customFormat="1" ht="18" customHeight="1">
      <c r="A18" s="85"/>
      <c r="B18" s="70"/>
      <c r="C18" s="73"/>
      <c r="D18" s="76"/>
      <c r="E18" s="56"/>
      <c r="F18" s="67"/>
      <c r="G18" s="79"/>
      <c r="H18" s="82"/>
      <c r="I18" s="56"/>
      <c r="J18" s="38" t="s">
        <v>25</v>
      </c>
      <c r="K18" s="44"/>
      <c r="L18" s="39"/>
      <c r="M18" s="59"/>
      <c r="N18" s="7"/>
    </row>
    <row r="19" spans="1:14" s="8" customFormat="1" ht="18" customHeight="1">
      <c r="A19" s="85"/>
      <c r="B19" s="70"/>
      <c r="C19" s="73"/>
      <c r="D19" s="76"/>
      <c r="E19" s="56"/>
      <c r="F19" s="67"/>
      <c r="G19" s="79"/>
      <c r="H19" s="82"/>
      <c r="I19" s="56"/>
      <c r="J19" s="38" t="s">
        <v>24</v>
      </c>
      <c r="K19" s="44" t="s">
        <v>62</v>
      </c>
      <c r="L19" s="39">
        <v>48000</v>
      </c>
      <c r="M19" s="59"/>
      <c r="N19" s="7"/>
    </row>
    <row r="20" spans="1:14" s="8" customFormat="1" ht="18" customHeight="1">
      <c r="A20" s="85"/>
      <c r="B20" s="70"/>
      <c r="C20" s="73"/>
      <c r="D20" s="76"/>
      <c r="E20" s="56"/>
      <c r="F20" s="67"/>
      <c r="G20" s="79"/>
      <c r="H20" s="82"/>
      <c r="I20" s="56"/>
      <c r="J20" s="38" t="s">
        <v>25</v>
      </c>
      <c r="K20" s="44">
        <v>43145</v>
      </c>
      <c r="L20" s="39">
        <v>45000</v>
      </c>
      <c r="M20" s="59"/>
      <c r="N20" s="7"/>
    </row>
    <row r="21" spans="1:14" s="8" customFormat="1" ht="18" customHeight="1">
      <c r="A21" s="85"/>
      <c r="B21" s="70"/>
      <c r="C21" s="73"/>
      <c r="D21" s="76"/>
      <c r="E21" s="56"/>
      <c r="F21" s="67"/>
      <c r="G21" s="79"/>
      <c r="H21" s="82"/>
      <c r="I21" s="56"/>
      <c r="J21" s="38" t="s">
        <v>24</v>
      </c>
      <c r="K21" s="44" t="s">
        <v>64</v>
      </c>
      <c r="L21" s="39">
        <v>35000</v>
      </c>
      <c r="M21" s="59"/>
      <c r="N21" s="7"/>
    </row>
    <row r="22" spans="1:14" s="8" customFormat="1" ht="18" customHeight="1">
      <c r="A22" s="85"/>
      <c r="B22" s="70"/>
      <c r="C22" s="73"/>
      <c r="D22" s="76"/>
      <c r="E22" s="56"/>
      <c r="F22" s="67"/>
      <c r="G22" s="79"/>
      <c r="H22" s="82"/>
      <c r="I22" s="56"/>
      <c r="J22" s="38" t="s">
        <v>25</v>
      </c>
      <c r="K22" s="44" t="s">
        <v>65</v>
      </c>
      <c r="L22" s="39">
        <v>45000</v>
      </c>
      <c r="M22" s="59"/>
      <c r="N22" s="7"/>
    </row>
    <row r="23" spans="1:14" s="8" customFormat="1" ht="19.5" customHeight="1">
      <c r="A23" s="85"/>
      <c r="B23" s="70"/>
      <c r="C23" s="73"/>
      <c r="D23" s="76"/>
      <c r="E23" s="56"/>
      <c r="F23" s="67"/>
      <c r="G23" s="79"/>
      <c r="H23" s="82"/>
      <c r="I23" s="56"/>
      <c r="J23" s="38" t="s">
        <v>24</v>
      </c>
      <c r="K23" s="44" t="s">
        <v>67</v>
      </c>
      <c r="L23" s="39">
        <v>67000</v>
      </c>
      <c r="M23" s="59"/>
      <c r="N23" s="7"/>
    </row>
    <row r="24" spans="1:14" s="8" customFormat="1" ht="18" customHeight="1">
      <c r="A24" s="86"/>
      <c r="B24" s="71"/>
      <c r="C24" s="74"/>
      <c r="D24" s="77"/>
      <c r="E24" s="57"/>
      <c r="F24" s="68"/>
      <c r="G24" s="80"/>
      <c r="H24" s="83"/>
      <c r="I24" s="57"/>
      <c r="J24" s="41" t="s">
        <v>25</v>
      </c>
      <c r="K24" s="45" t="s">
        <v>68</v>
      </c>
      <c r="L24" s="42">
        <v>100000</v>
      </c>
      <c r="M24" s="60"/>
      <c r="N24" s="7"/>
    </row>
    <row r="25" spans="1:14" s="8" customFormat="1" ht="17.25" customHeight="1">
      <c r="A25" s="84">
        <v>2</v>
      </c>
      <c r="B25" s="69">
        <v>43230</v>
      </c>
      <c r="C25" s="72">
        <v>9</v>
      </c>
      <c r="D25" s="75" t="s">
        <v>47</v>
      </c>
      <c r="E25" s="55" t="s">
        <v>37</v>
      </c>
      <c r="F25" s="66" t="s">
        <v>23</v>
      </c>
      <c r="G25" s="78" t="s">
        <v>70</v>
      </c>
      <c r="H25" s="81">
        <v>125000</v>
      </c>
      <c r="I25" s="55" t="s">
        <v>69</v>
      </c>
      <c r="J25" s="40" t="s">
        <v>24</v>
      </c>
      <c r="K25" s="44">
        <v>43231</v>
      </c>
      <c r="L25" s="39">
        <v>20000</v>
      </c>
      <c r="M25" s="58">
        <f>SUM(L25-L26+L27-L28+L29-L30+L31-L32)</f>
        <v>52000</v>
      </c>
      <c r="N25" s="7"/>
    </row>
    <row r="26" spans="1:14" s="8" customFormat="1" ht="17.25" customHeight="1">
      <c r="A26" s="85"/>
      <c r="B26" s="70"/>
      <c r="C26" s="73"/>
      <c r="D26" s="76"/>
      <c r="E26" s="56"/>
      <c r="F26" s="67"/>
      <c r="G26" s="79"/>
      <c r="H26" s="82"/>
      <c r="I26" s="56"/>
      <c r="J26" s="38" t="s">
        <v>25</v>
      </c>
      <c r="K26" s="44">
        <v>43234</v>
      </c>
      <c r="L26" s="39">
        <v>20000</v>
      </c>
      <c r="M26" s="59"/>
      <c r="N26" s="7"/>
    </row>
    <row r="27" spans="1:14" s="8" customFormat="1" ht="17.25" customHeight="1">
      <c r="A27" s="85"/>
      <c r="B27" s="70"/>
      <c r="C27" s="73"/>
      <c r="D27" s="76"/>
      <c r="E27" s="56"/>
      <c r="F27" s="67"/>
      <c r="G27" s="79"/>
      <c r="H27" s="82"/>
      <c r="I27" s="56"/>
      <c r="J27" s="38" t="s">
        <v>24</v>
      </c>
      <c r="K27" s="44" t="s">
        <v>73</v>
      </c>
      <c r="L27" s="39">
        <v>77000</v>
      </c>
      <c r="M27" s="59"/>
      <c r="N27" s="7"/>
    </row>
    <row r="28" spans="1:14" s="8" customFormat="1" ht="17.25" customHeight="1">
      <c r="A28" s="85"/>
      <c r="B28" s="70"/>
      <c r="C28" s="73"/>
      <c r="D28" s="76"/>
      <c r="E28" s="56"/>
      <c r="F28" s="67"/>
      <c r="G28" s="79"/>
      <c r="H28" s="82"/>
      <c r="I28" s="56"/>
      <c r="J28" s="38" t="s">
        <v>25</v>
      </c>
      <c r="K28" s="44">
        <v>43260</v>
      </c>
      <c r="L28" s="39">
        <v>40000</v>
      </c>
      <c r="M28" s="59"/>
      <c r="N28" s="7"/>
    </row>
    <row r="29" spans="1:14" s="8" customFormat="1" ht="17.25" customHeight="1">
      <c r="A29" s="85"/>
      <c r="B29" s="70"/>
      <c r="C29" s="73"/>
      <c r="D29" s="76"/>
      <c r="E29" s="56"/>
      <c r="F29" s="67"/>
      <c r="G29" s="79"/>
      <c r="H29" s="82"/>
      <c r="I29" s="56"/>
      <c r="J29" s="38" t="s">
        <v>24</v>
      </c>
      <c r="K29" s="46" t="s">
        <v>77</v>
      </c>
      <c r="L29" s="39">
        <v>58000</v>
      </c>
      <c r="M29" s="59"/>
      <c r="N29" s="7"/>
    </row>
    <row r="30" spans="1:14" s="8" customFormat="1" ht="17.25" customHeight="1">
      <c r="A30" s="85"/>
      <c r="B30" s="70"/>
      <c r="C30" s="73"/>
      <c r="D30" s="76"/>
      <c r="E30" s="56"/>
      <c r="F30" s="67"/>
      <c r="G30" s="79"/>
      <c r="H30" s="82"/>
      <c r="I30" s="56"/>
      <c r="J30" s="38" t="s">
        <v>25</v>
      </c>
      <c r="K30" s="44" t="s">
        <v>78</v>
      </c>
      <c r="L30" s="39">
        <v>46000</v>
      </c>
      <c r="M30" s="59"/>
      <c r="N30" s="7"/>
    </row>
    <row r="31" spans="1:14" s="8" customFormat="1" ht="33.75" customHeight="1">
      <c r="A31" s="85"/>
      <c r="B31" s="70"/>
      <c r="C31" s="73"/>
      <c r="D31" s="76"/>
      <c r="E31" s="56"/>
      <c r="F31" s="67"/>
      <c r="G31" s="79"/>
      <c r="H31" s="82"/>
      <c r="I31" s="56"/>
      <c r="J31" s="38" t="s">
        <v>24</v>
      </c>
      <c r="K31" s="47" t="s">
        <v>82</v>
      </c>
      <c r="L31" s="39">
        <v>59000</v>
      </c>
      <c r="M31" s="59"/>
      <c r="N31" s="7"/>
    </row>
    <row r="32" spans="1:14" s="8" customFormat="1" ht="17.25" customHeight="1">
      <c r="A32" s="86"/>
      <c r="B32" s="71"/>
      <c r="C32" s="74"/>
      <c r="D32" s="77"/>
      <c r="E32" s="57"/>
      <c r="F32" s="68"/>
      <c r="G32" s="80"/>
      <c r="H32" s="83"/>
      <c r="I32" s="57"/>
      <c r="J32" s="38" t="s">
        <v>25</v>
      </c>
      <c r="K32" s="45" t="s">
        <v>79</v>
      </c>
      <c r="L32" s="42">
        <v>56000</v>
      </c>
      <c r="M32" s="60"/>
      <c r="N32" s="7"/>
    </row>
    <row r="33" spans="1:14" s="37" customFormat="1" ht="15" customHeight="1" hidden="1">
      <c r="A33" s="66"/>
      <c r="B33" s="69"/>
      <c r="C33" s="72"/>
      <c r="D33" s="75"/>
      <c r="E33" s="55"/>
      <c r="F33" s="66"/>
      <c r="G33" s="78"/>
      <c r="H33" s="81"/>
      <c r="I33" s="55"/>
      <c r="J33" s="40"/>
      <c r="K33" s="43"/>
      <c r="L33" s="39"/>
      <c r="M33" s="58">
        <f>SUM(L33-L34+L35-L36+L37-L38)</f>
        <v>0</v>
      </c>
      <c r="N33" s="36"/>
    </row>
    <row r="34" spans="1:14" s="37" customFormat="1" ht="15" customHeight="1" hidden="1">
      <c r="A34" s="67"/>
      <c r="B34" s="70"/>
      <c r="C34" s="73"/>
      <c r="D34" s="76"/>
      <c r="E34" s="56"/>
      <c r="F34" s="67"/>
      <c r="G34" s="79"/>
      <c r="H34" s="82"/>
      <c r="I34" s="56"/>
      <c r="J34" s="38"/>
      <c r="K34" s="44"/>
      <c r="L34" s="39"/>
      <c r="M34" s="59"/>
      <c r="N34" s="36"/>
    </row>
    <row r="35" spans="1:14" s="37" customFormat="1" ht="15" customHeight="1" hidden="1">
      <c r="A35" s="67"/>
      <c r="B35" s="70"/>
      <c r="C35" s="73"/>
      <c r="D35" s="76"/>
      <c r="E35" s="56"/>
      <c r="F35" s="67"/>
      <c r="G35" s="79"/>
      <c r="H35" s="82"/>
      <c r="I35" s="56"/>
      <c r="J35" s="38"/>
      <c r="K35" s="44"/>
      <c r="L35" s="39"/>
      <c r="M35" s="59"/>
      <c r="N35" s="36"/>
    </row>
    <row r="36" spans="1:14" s="37" customFormat="1" ht="15" customHeight="1" hidden="1">
      <c r="A36" s="67"/>
      <c r="B36" s="70"/>
      <c r="C36" s="73"/>
      <c r="D36" s="76"/>
      <c r="E36" s="56"/>
      <c r="F36" s="67"/>
      <c r="G36" s="79"/>
      <c r="H36" s="82"/>
      <c r="I36" s="56"/>
      <c r="J36" s="38"/>
      <c r="K36" s="44"/>
      <c r="L36" s="39"/>
      <c r="M36" s="59"/>
      <c r="N36" s="36"/>
    </row>
    <row r="37" spans="1:14" s="37" customFormat="1" ht="15" customHeight="1" hidden="1">
      <c r="A37" s="67"/>
      <c r="B37" s="70"/>
      <c r="C37" s="73"/>
      <c r="D37" s="76"/>
      <c r="E37" s="56"/>
      <c r="F37" s="67"/>
      <c r="G37" s="79"/>
      <c r="H37" s="82"/>
      <c r="I37" s="56"/>
      <c r="J37" s="38"/>
      <c r="K37" s="44"/>
      <c r="L37" s="39"/>
      <c r="M37" s="59"/>
      <c r="N37" s="36"/>
    </row>
    <row r="38" spans="1:14" s="37" customFormat="1" ht="15" customHeight="1" hidden="1">
      <c r="A38" s="68"/>
      <c r="B38" s="71"/>
      <c r="C38" s="74"/>
      <c r="D38" s="77"/>
      <c r="E38" s="57"/>
      <c r="F38" s="68"/>
      <c r="G38" s="80"/>
      <c r="H38" s="83"/>
      <c r="I38" s="57"/>
      <c r="J38" s="38"/>
      <c r="K38" s="45"/>
      <c r="L38" s="42"/>
      <c r="M38" s="60"/>
      <c r="N38" s="36"/>
    </row>
    <row r="39" spans="1:14" ht="12.75">
      <c r="A39" s="13"/>
      <c r="B39" s="61" t="s">
        <v>26</v>
      </c>
      <c r="C39" s="61"/>
      <c r="D39" s="61"/>
      <c r="E39" s="61"/>
      <c r="F39" s="14">
        <f>SUM(M15+M25+M33)</f>
        <v>52000</v>
      </c>
      <c r="G39" s="15"/>
      <c r="H39" s="15"/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22</v>
      </c>
      <c r="B41" s="62" t="s">
        <v>31</v>
      </c>
      <c r="C41" s="62"/>
      <c r="D41" s="62"/>
      <c r="E41" s="62"/>
      <c r="F41" s="21"/>
      <c r="G41" s="1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27</v>
      </c>
      <c r="B43" s="88" t="s">
        <v>32</v>
      </c>
      <c r="C43" s="88"/>
      <c r="D43" s="88"/>
      <c r="E43" s="88"/>
      <c r="F43" s="88"/>
      <c r="G43" s="88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28</v>
      </c>
      <c r="B45" s="62" t="s">
        <v>33</v>
      </c>
      <c r="C45" s="62"/>
      <c r="D45" s="62"/>
      <c r="E45" s="62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29</v>
      </c>
      <c r="B47" s="62" t="s">
        <v>34</v>
      </c>
      <c r="C47" s="62"/>
      <c r="D47" s="62"/>
      <c r="E47" s="62"/>
      <c r="F47" s="21"/>
      <c r="G47" s="15"/>
      <c r="H47" s="21">
        <v>0</v>
      </c>
      <c r="I47" s="15"/>
      <c r="J47" s="15"/>
      <c r="K47" s="15"/>
      <c r="L47" s="15"/>
      <c r="M47" s="16"/>
      <c r="N47" s="7"/>
    </row>
    <row r="48" spans="1:6" ht="4.5" customHeight="1">
      <c r="A48" s="18"/>
      <c r="B48" s="20"/>
      <c r="C48" s="20"/>
      <c r="D48" s="20"/>
      <c r="E48" s="20"/>
      <c r="F48" s="12"/>
    </row>
    <row r="49" spans="1:14" ht="12.75">
      <c r="A49" s="17" t="s">
        <v>30</v>
      </c>
      <c r="B49" s="19" t="s">
        <v>35</v>
      </c>
      <c r="C49" s="19"/>
      <c r="D49" s="19"/>
      <c r="E49" s="19"/>
      <c r="F49" s="21"/>
      <c r="G49" s="15"/>
      <c r="H49" s="21">
        <v>0</v>
      </c>
      <c r="I49" s="15"/>
      <c r="J49" s="15"/>
      <c r="K49" s="15"/>
      <c r="L49" s="15"/>
      <c r="M49" s="16"/>
      <c r="N49" s="7"/>
    </row>
    <row r="50" spans="1:14" ht="12.75">
      <c r="A50" s="22"/>
      <c r="B50" s="23"/>
      <c r="C50" s="23"/>
      <c r="D50" s="23"/>
      <c r="E50" s="23"/>
      <c r="F50" s="24"/>
      <c r="G50" s="25"/>
      <c r="H50" s="24"/>
      <c r="I50" s="25"/>
      <c r="J50" s="25"/>
      <c r="K50" s="25"/>
      <c r="L50" s="25"/>
      <c r="M50" s="25"/>
      <c r="N50" s="7"/>
    </row>
    <row r="51" spans="2:12" ht="12.75">
      <c r="B51" s="87" t="s">
        <v>80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3" spans="2:12" ht="12.75">
      <c r="B53" s="87" t="s">
        <v>36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</row>
  </sheetData>
  <mergeCells count="51">
    <mergeCell ref="I15:I24"/>
    <mergeCell ref="M15:M24"/>
    <mergeCell ref="E25:E32"/>
    <mergeCell ref="F25:F32"/>
    <mergeCell ref="G25:G32"/>
    <mergeCell ref="H25:H32"/>
    <mergeCell ref="E15:E24"/>
    <mergeCell ref="F15:F24"/>
    <mergeCell ref="G15:G24"/>
    <mergeCell ref="H15:H24"/>
    <mergeCell ref="A15:A24"/>
    <mergeCell ref="B15:B24"/>
    <mergeCell ref="C15:C24"/>
    <mergeCell ref="D15:D24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  <mergeCell ref="A25:A32"/>
    <mergeCell ref="B25:B32"/>
    <mergeCell ref="C25:C32"/>
    <mergeCell ref="D25:D32"/>
    <mergeCell ref="I25:I32"/>
    <mergeCell ref="M25:M32"/>
    <mergeCell ref="A33:A38"/>
    <mergeCell ref="B33:B38"/>
    <mergeCell ref="C33:C38"/>
    <mergeCell ref="D33:D38"/>
    <mergeCell ref="E33:E38"/>
    <mergeCell ref="F33:F38"/>
    <mergeCell ref="G33:G38"/>
    <mergeCell ref="H33:H38"/>
    <mergeCell ref="M33:M38"/>
    <mergeCell ref="B39:E39"/>
    <mergeCell ref="B41:E41"/>
    <mergeCell ref="B43:G43"/>
    <mergeCell ref="I33:I38"/>
    <mergeCell ref="B45:E45"/>
    <mergeCell ref="B47:E47"/>
    <mergeCell ref="B51:L51"/>
    <mergeCell ref="B53:L53"/>
  </mergeCells>
  <printOptions/>
  <pageMargins left="0.6" right="0.4" top="0.6" bottom="0.23" header="0.5" footer="0.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Panikovskaya</cp:lastModifiedBy>
  <cp:lastPrinted>2019-02-20T04:23:49Z</cp:lastPrinted>
  <dcterms:created xsi:type="dcterms:W3CDTF">1996-10-08T23:32:33Z</dcterms:created>
  <dcterms:modified xsi:type="dcterms:W3CDTF">2019-02-26T06:34:48Z</dcterms:modified>
  <cp:category/>
  <cp:version/>
  <cp:contentType/>
  <cp:contentStatus/>
</cp:coreProperties>
</file>